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2012" sheetId="1" r:id="rId1"/>
    <sheet name="Ark1" sheetId="2" r:id="rId2"/>
    <sheet name="Ark2" sheetId="3" r:id="rId3"/>
    <sheet name="Ark3" sheetId="4" r:id="rId4"/>
  </sheets>
  <definedNames>
    <definedName name="_xlnm.Print_Area" localSheetId="0">'2012'!$A$1:$AL$32</definedName>
  </definedNames>
  <calcPr fullCalcOnLoad="1"/>
</workbook>
</file>

<file path=xl/sharedStrings.xml><?xml version="1.0" encoding="utf-8"?>
<sst xmlns="http://schemas.openxmlformats.org/spreadsheetml/2006/main" count="123" uniqueCount="69">
  <si>
    <r>
      <t>Forårsrunden</t>
    </r>
    <r>
      <rPr>
        <sz val="8"/>
        <rFont val="Arial Narrow"/>
        <family val="2"/>
      </rPr>
      <t xml:space="preserve"> (du har hvid når modspillerens tal står th)</t>
    </r>
  </si>
  <si>
    <r>
      <t>Efterårsrunden</t>
    </r>
    <r>
      <rPr>
        <sz val="8"/>
        <rFont val="Arial Narrow"/>
        <family val="2"/>
      </rPr>
      <t xml:space="preserve"> (du har hvid når modspillerens tal står tv)</t>
    </r>
  </si>
  <si>
    <t>Point Forårsrunden</t>
  </si>
  <si>
    <t>Point i alt</t>
  </si>
  <si>
    <t>Antal kampe</t>
  </si>
  <si>
    <t>Max score</t>
  </si>
  <si>
    <t>Placering</t>
  </si>
  <si>
    <t>Handicap</t>
  </si>
  <si>
    <t>Handicap-Point</t>
  </si>
  <si>
    <t>Max Handicap-Point</t>
  </si>
  <si>
    <t>Handicap-placering</t>
  </si>
  <si>
    <t>Skalpe-Points</t>
  </si>
  <si>
    <t>Heraf medtælles</t>
  </si>
  <si>
    <t>Skalpeplacering</t>
  </si>
  <si>
    <t xml:space="preserve"> Vært  </t>
  </si>
  <si>
    <t>Kåre</t>
  </si>
  <si>
    <t>Christian</t>
  </si>
  <si>
    <t>Chresten</t>
  </si>
  <si>
    <t>Bo</t>
  </si>
  <si>
    <t>Henrik</t>
  </si>
  <si>
    <t>Ivar</t>
  </si>
  <si>
    <t>Lars</t>
  </si>
  <si>
    <t>Steen</t>
  </si>
  <si>
    <t>Jesper</t>
  </si>
  <si>
    <t>Opsamling</t>
  </si>
  <si>
    <t>JUL</t>
  </si>
  <si>
    <t xml:space="preserve"> Dato  </t>
  </si>
  <si>
    <t xml:space="preserve"> Spiller \ Runde  </t>
  </si>
  <si>
    <t>Torben</t>
  </si>
  <si>
    <t>Henrik er seniormedlem og spiller derfor dobbeltkampe.</t>
  </si>
  <si>
    <t>=</t>
  </si>
  <si>
    <t>Senior spiller med</t>
  </si>
  <si>
    <t>Steen er seniormedlem og spiller derfor dobbeltkampe.</t>
  </si>
  <si>
    <t>Næste vært</t>
  </si>
  <si>
    <t>Runde + dato</t>
  </si>
  <si>
    <t>Betalt kontingent</t>
  </si>
  <si>
    <t>Bemærk. Runderne spilles efter den forhåndenværende spillers</t>
  </si>
  <si>
    <t>Mangler kontingent</t>
  </si>
  <si>
    <t>Det er altid den gule markering, og hvis der mangler opdatering</t>
  </si>
  <si>
    <t xml:space="preserve">Princip. Vært, dato og runde kan derfor stå hver sit sted </t>
  </si>
  <si>
    <t xml:space="preserve">datoen der er gældende. </t>
  </si>
  <si>
    <t>DWSU   2007</t>
  </si>
  <si>
    <t>Middelscore %</t>
  </si>
  <si>
    <t>Efterårsrunden</t>
  </si>
  <si>
    <t>Skalp-2010</t>
  </si>
  <si>
    <r>
      <t>Forårsrunden</t>
    </r>
    <r>
      <rPr>
        <sz val="13"/>
        <rFont val="Arial Narrow"/>
        <family val="2"/>
      </rPr>
      <t xml:space="preserve"> </t>
    </r>
  </si>
  <si>
    <t>Du har hvid når modspillerens tal står th.</t>
  </si>
  <si>
    <t>Point i alt (numerisk)</t>
  </si>
  <si>
    <t>Max point (numerisk)</t>
  </si>
  <si>
    <t>Afvigelse fra prognose</t>
  </si>
  <si>
    <t xml:space="preserve">Point i alt (handicap) </t>
  </si>
  <si>
    <t>Max point (handicap)</t>
  </si>
  <si>
    <t>Handicapgrundlag %</t>
  </si>
  <si>
    <t>Michael</t>
  </si>
  <si>
    <t>DWSU   2012</t>
  </si>
  <si>
    <t>Kontingent Mangler</t>
  </si>
  <si>
    <t xml:space="preserve"> Spiller \ Runde</t>
  </si>
  <si>
    <t>Lars*</t>
  </si>
  <si>
    <t>Steen*</t>
  </si>
  <si>
    <t>Rundeafviklingen er vejledende. Formanden orienterer om eventuelle afvigelser forud for arrangementet.</t>
  </si>
  <si>
    <t>Placering (handicap)</t>
  </si>
  <si>
    <t>Placering (numerisk)</t>
  </si>
  <si>
    <t>Arrangement afholdt</t>
  </si>
  <si>
    <t>Næste arrangement dato og runde</t>
  </si>
  <si>
    <t>Ivar*</t>
  </si>
  <si>
    <t>*) Seniorspillere spiller dobbeltrunde, når de spiller med. I 2012 er Steen, Lars og Ivar seniorspillere.</t>
  </si>
  <si>
    <t>Lars i Tilvilde</t>
  </si>
  <si>
    <r>
      <t>Sommerskak:</t>
    </r>
    <r>
      <rPr>
        <sz val="9"/>
        <rFont val="Arial Narrow"/>
        <family val="2"/>
      </rPr>
      <t xml:space="preserve"> lørdag den 16. juni 2012 er afholdt</t>
    </r>
  </si>
  <si>
    <r>
      <t>Juleskak:</t>
    </r>
    <r>
      <rPr>
        <sz val="14"/>
        <rFont val="Arial Narrow"/>
        <family val="2"/>
      </rPr>
      <t xml:space="preserve"> lørdag den 15. dec 2012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</si>
</sst>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dd/mm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  <numFmt numFmtId="183" formatCode="[$-406]d\.\ mmmm\ yyyy"/>
    <numFmt numFmtId="184" formatCode="0.0"/>
  </numFmts>
  <fonts count="64">
    <font>
      <sz val="10"/>
      <name val="Arial"/>
      <family val="0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6"/>
      <color indexed="22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vertAlign val="superscript"/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 Narrow"/>
      <family val="2"/>
    </font>
    <font>
      <sz val="9"/>
      <color indexed="50"/>
      <name val="Arial Narrow"/>
      <family val="2"/>
    </font>
    <font>
      <sz val="14"/>
      <color indexed="5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i/>
      <sz val="11"/>
      <color indexed="8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2"/>
      <color indexed="23"/>
      <name val="Arial Narrow"/>
      <family val="2"/>
    </font>
    <font>
      <sz val="9"/>
      <color indexed="23"/>
      <name val="Arial Narrow"/>
      <family val="2"/>
    </font>
    <font>
      <sz val="13"/>
      <color indexed="23"/>
      <name val="Arial Narrow"/>
      <family val="2"/>
    </font>
    <font>
      <sz val="11"/>
      <color indexed="23"/>
      <name val="Arial Narrow"/>
      <family val="2"/>
    </font>
    <font>
      <i/>
      <sz val="11"/>
      <color indexed="23"/>
      <name val="Arial Narrow"/>
      <family val="2"/>
    </font>
    <font>
      <b/>
      <sz val="9"/>
      <color indexed="50"/>
      <name val="Arial Narrow"/>
      <family val="2"/>
    </font>
    <font>
      <sz val="8"/>
      <color indexed="8"/>
      <name val="Arial Narrow"/>
      <family val="2"/>
    </font>
    <font>
      <sz val="8"/>
      <color indexed="23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3"/>
      <color indexed="10"/>
      <name val="Arial Narrow"/>
      <family val="2"/>
    </font>
    <font>
      <sz val="18"/>
      <name val="Arial Narrow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42" fontId="0" fillId="0" borderId="0" applyFont="0" applyFill="0" applyBorder="0" applyAlignment="0" applyProtection="0"/>
    <xf numFmtId="0" fontId="6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0" borderId="1" applyNumberFormat="0" applyAlignment="0" applyProtection="0"/>
    <xf numFmtId="0" fontId="52" fillId="21" borderId="2" applyNumberFormat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7" borderId="1" applyNumberFormat="0" applyAlignment="0" applyProtection="0"/>
    <xf numFmtId="0" fontId="58" fillId="0" borderId="6" applyNumberFormat="0" applyFill="0" applyAlignment="0" applyProtection="0"/>
    <xf numFmtId="0" fontId="53" fillId="22" borderId="0" applyNumberFormat="0" applyBorder="0" applyAlignment="0" applyProtection="0"/>
    <xf numFmtId="0" fontId="0" fillId="23" borderId="7" applyNumberFormat="0" applyFont="0" applyAlignment="0" applyProtection="0"/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70">
    <xf numFmtId="0" fontId="0" fillId="0" borderId="0" xfId="0" applyAlignment="1">
      <alignment/>
    </xf>
    <xf numFmtId="0" fontId="5" fillId="24" borderId="0" xfId="0" applyFont="1" applyFill="1" applyBorder="1" applyAlignment="1" applyProtection="1">
      <alignment vertical="top" textRotation="180"/>
      <protection hidden="1"/>
    </xf>
    <xf numFmtId="0" fontId="5" fillId="0" borderId="0" xfId="0" applyFont="1" applyFill="1" applyBorder="1" applyAlignment="1" applyProtection="1">
      <alignment vertical="top" textRotation="180"/>
      <protection hidden="1"/>
    </xf>
    <xf numFmtId="0" fontId="4" fillId="20" borderId="10" xfId="0" applyFont="1" applyFill="1" applyBorder="1" applyAlignment="1" applyProtection="1">
      <alignment horizontal="center" textRotation="90"/>
      <protection/>
    </xf>
    <xf numFmtId="0" fontId="4" fillId="24" borderId="0" xfId="0" applyFont="1" applyFill="1" applyBorder="1" applyAlignment="1" applyProtection="1">
      <alignment vertical="top" textRotation="180"/>
      <protection hidden="1"/>
    </xf>
    <xf numFmtId="0" fontId="4" fillId="0" borderId="0" xfId="0" applyFont="1" applyFill="1" applyBorder="1" applyAlignment="1" applyProtection="1">
      <alignment vertical="top" textRotation="180"/>
      <protection hidden="1"/>
    </xf>
    <xf numFmtId="178" fontId="3" fillId="20" borderId="11" xfId="0" applyNumberFormat="1" applyFont="1" applyFill="1" applyBorder="1" applyAlignment="1" applyProtection="1">
      <alignment horizontal="center" vertical="center"/>
      <protection/>
    </xf>
    <xf numFmtId="178" fontId="5" fillId="24" borderId="0" xfId="0" applyNumberFormat="1" applyFont="1" applyFill="1" applyBorder="1" applyAlignment="1" applyProtection="1">
      <alignment vertical="top" textRotation="180"/>
      <protection hidden="1"/>
    </xf>
    <xf numFmtId="178" fontId="5" fillId="0" borderId="0" xfId="0" applyNumberFormat="1" applyFont="1" applyFill="1" applyBorder="1" applyAlignment="1" applyProtection="1">
      <alignment vertical="top" textRotation="180"/>
      <protection hidden="1"/>
    </xf>
    <xf numFmtId="1" fontId="5" fillId="20" borderId="12" xfId="0" applyNumberFormat="1" applyFont="1" applyFill="1" applyBorder="1" applyAlignment="1" applyProtection="1">
      <alignment horizontal="center" vertical="center"/>
      <protection/>
    </xf>
    <xf numFmtId="1" fontId="5" fillId="20" borderId="12" xfId="0" applyNumberFormat="1" applyFont="1" applyFill="1" applyBorder="1" applyAlignment="1" applyProtection="1">
      <alignment horizontal="center" vertical="center"/>
      <protection hidden="1"/>
    </xf>
    <xf numFmtId="0" fontId="7" fillId="20" borderId="13" xfId="0" applyFont="1" applyFill="1" applyBorder="1" applyAlignment="1" applyProtection="1">
      <alignment horizontal="center" vertical="center"/>
      <protection/>
    </xf>
    <xf numFmtId="0" fontId="7" fillId="20" borderId="14" xfId="0" applyFont="1" applyFill="1" applyBorder="1" applyAlignment="1" applyProtection="1">
      <alignment horizontal="center" vertical="center"/>
      <protection/>
    </xf>
    <xf numFmtId="0" fontId="8" fillId="24" borderId="15" xfId="0" applyFont="1" applyFill="1" applyBorder="1" applyAlignment="1" applyProtection="1">
      <alignment horizontal="right" vertical="center"/>
      <protection hidden="1"/>
    </xf>
    <xf numFmtId="0" fontId="8" fillId="24" borderId="16" xfId="0" applyFont="1" applyFill="1" applyBorder="1" applyAlignment="1" applyProtection="1">
      <alignment vertical="center"/>
      <protection hidden="1"/>
    </xf>
    <xf numFmtId="0" fontId="8" fillId="24" borderId="15" xfId="0" applyFont="1" applyFill="1" applyBorder="1" applyAlignment="1" applyProtection="1">
      <alignment horizontal="right" vertical="center"/>
      <protection/>
    </xf>
    <xf numFmtId="0" fontId="8" fillId="24" borderId="16" xfId="0" applyFont="1" applyFill="1" applyBorder="1" applyAlignment="1" applyProtection="1">
      <alignment horizontal="left" vertical="center"/>
      <protection/>
    </xf>
    <xf numFmtId="0" fontId="8" fillId="24" borderId="15" xfId="0" applyFont="1" applyFill="1" applyBorder="1" applyAlignment="1" applyProtection="1">
      <alignment horizontal="left" vertical="center"/>
      <protection/>
    </xf>
    <xf numFmtId="0" fontId="8" fillId="24" borderId="16" xfId="0" applyFont="1" applyFill="1" applyBorder="1" applyAlignment="1" applyProtection="1">
      <alignment vertical="center"/>
      <protection/>
    </xf>
    <xf numFmtId="0" fontId="8" fillId="24" borderId="13" xfId="0" applyFont="1" applyFill="1" applyBorder="1" applyAlignment="1" applyProtection="1">
      <alignment vertical="center"/>
      <protection hidden="1"/>
    </xf>
    <xf numFmtId="0" fontId="8" fillId="24" borderId="15" xfId="0" applyFont="1" applyFill="1" applyBorder="1" applyAlignment="1" applyProtection="1">
      <alignment vertical="center"/>
      <protection hidden="1"/>
    </xf>
    <xf numFmtId="0" fontId="8" fillId="24" borderId="16" xfId="0" applyFont="1" applyFill="1" applyBorder="1" applyAlignment="1" applyProtection="1">
      <alignment horizontal="left" vertical="center"/>
      <protection hidden="1"/>
    </xf>
    <xf numFmtId="0" fontId="8" fillId="24" borderId="15" xfId="0" applyFont="1" applyFill="1" applyBorder="1" applyAlignment="1" applyProtection="1">
      <alignment horizontal="left" vertical="center"/>
      <protection hidden="1"/>
    </xf>
    <xf numFmtId="0" fontId="8" fillId="24" borderId="16" xfId="0" applyFont="1" applyFill="1" applyBorder="1" applyAlignment="1" applyProtection="1">
      <alignment horizontal="right" vertical="center"/>
      <protection hidden="1"/>
    </xf>
    <xf numFmtId="0" fontId="4" fillId="25" borderId="17" xfId="0" applyFont="1" applyFill="1" applyBorder="1" applyAlignment="1" applyProtection="1">
      <alignment horizontal="center" vertical="center"/>
      <protection hidden="1" locked="0"/>
    </xf>
    <xf numFmtId="0" fontId="8" fillId="26" borderId="18" xfId="0" applyFont="1" applyFill="1" applyBorder="1" applyAlignment="1" applyProtection="1">
      <alignment horizontal="left" vertical="center"/>
      <protection hidden="1"/>
    </xf>
    <xf numFmtId="0" fontId="9" fillId="24" borderId="19" xfId="0" applyNumberFormat="1" applyFont="1" applyFill="1" applyBorder="1" applyAlignment="1" applyProtection="1">
      <alignment horizontal="center" vertical="center"/>
      <protection/>
    </xf>
    <xf numFmtId="0" fontId="9" fillId="24" borderId="16" xfId="0" applyNumberFormat="1" applyFont="1" applyFill="1" applyBorder="1" applyAlignment="1" applyProtection="1">
      <alignment horizontal="center" vertical="center"/>
      <protection/>
    </xf>
    <xf numFmtId="0" fontId="9" fillId="24" borderId="18" xfId="0" applyNumberFormat="1" applyFont="1" applyFill="1" applyBorder="1" applyAlignment="1" applyProtection="1">
      <alignment horizontal="center" vertical="center"/>
      <protection/>
    </xf>
    <xf numFmtId="0" fontId="9" fillId="24" borderId="13" xfId="0" applyNumberFormat="1" applyFont="1" applyFill="1" applyBorder="1" applyAlignment="1" applyProtection="1">
      <alignment horizontal="center" vertical="center"/>
      <protection/>
    </xf>
    <xf numFmtId="0" fontId="9" fillId="24" borderId="15" xfId="0" applyNumberFormat="1" applyFont="1" applyFill="1" applyBorder="1" applyAlignment="1" applyProtection="1">
      <alignment horizontal="center" vertical="center"/>
      <protection/>
    </xf>
    <xf numFmtId="0" fontId="9" fillId="24" borderId="20" xfId="0" applyNumberFormat="1" applyFont="1" applyFill="1" applyBorder="1" applyAlignment="1" applyProtection="1">
      <alignment horizontal="center" vertical="center"/>
      <protection/>
    </xf>
    <xf numFmtId="0" fontId="9" fillId="24" borderId="21" xfId="0" applyNumberFormat="1" applyFont="1" applyFill="1" applyBorder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0" fontId="4" fillId="20" borderId="22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/>
      <protection hidden="1" locked="0"/>
    </xf>
    <xf numFmtId="0" fontId="4" fillId="24" borderId="10" xfId="0" applyFont="1" applyFill="1" applyBorder="1" applyAlignment="1" applyProtection="1">
      <alignment horizontal="center" vertical="center"/>
      <protection hidden="1" locked="0"/>
    </xf>
    <xf numFmtId="0" fontId="4" fillId="24" borderId="23" xfId="0" applyFont="1" applyFill="1" applyBorder="1" applyAlignment="1" applyProtection="1">
      <alignment horizontal="center" vertical="center"/>
      <protection hidden="1"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4" fillId="24" borderId="23" xfId="0" applyFont="1" applyFill="1" applyBorder="1" applyAlignment="1" applyProtection="1">
      <alignment horizontal="center" vertical="center"/>
      <protection locked="0"/>
    </xf>
    <xf numFmtId="0" fontId="4" fillId="24" borderId="24" xfId="0" applyFont="1" applyFill="1" applyBorder="1" applyAlignment="1" applyProtection="1">
      <alignment horizontal="center" vertical="center"/>
      <protection locked="0"/>
    </xf>
    <xf numFmtId="0" fontId="4" fillId="26" borderId="17" xfId="0" applyFont="1" applyFill="1" applyBorder="1" applyAlignment="1" applyProtection="1">
      <alignment horizontal="center" vertical="center"/>
      <protection hidden="1" locked="0"/>
    </xf>
    <xf numFmtId="0" fontId="10" fillId="24" borderId="25" xfId="0" applyNumberFormat="1" applyFont="1" applyFill="1" applyBorder="1" applyAlignment="1" applyProtection="1">
      <alignment horizontal="center" vertical="center"/>
      <protection/>
    </xf>
    <xf numFmtId="0" fontId="10" fillId="24" borderId="23" xfId="0" applyNumberFormat="1" applyFont="1" applyFill="1" applyBorder="1" applyAlignment="1" applyProtection="1">
      <alignment horizontal="center" vertical="center"/>
      <protection/>
    </xf>
    <xf numFmtId="0" fontId="10" fillId="24" borderId="17" xfId="0" applyNumberFormat="1" applyFont="1" applyFill="1" applyBorder="1" applyAlignment="1" applyProtection="1">
      <alignment horizontal="center" vertical="center"/>
      <protection/>
    </xf>
    <xf numFmtId="0" fontId="10" fillId="24" borderId="22" xfId="0" applyNumberFormat="1" applyFont="1" applyFill="1" applyBorder="1" applyAlignment="1" applyProtection="1">
      <alignment horizontal="center" vertical="center"/>
      <protection/>
    </xf>
    <xf numFmtId="0" fontId="10" fillId="24" borderId="10" xfId="0" applyNumberFormat="1" applyFont="1" applyFill="1" applyBorder="1" applyAlignment="1" applyProtection="1">
      <alignment horizontal="center" vertical="center"/>
      <protection/>
    </xf>
    <xf numFmtId="0" fontId="10" fillId="24" borderId="24" xfId="0" applyNumberFormat="1" applyFont="1" applyFill="1" applyBorder="1" applyAlignment="1" applyProtection="1">
      <alignment horizontal="center" vertical="center"/>
      <protection/>
    </xf>
    <xf numFmtId="0" fontId="10" fillId="24" borderId="26" xfId="0" applyNumberFormat="1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7" fillId="20" borderId="27" xfId="0" applyFont="1" applyFill="1" applyBorder="1" applyAlignment="1" applyProtection="1">
      <alignment horizontal="center" vertical="center"/>
      <protection/>
    </xf>
    <xf numFmtId="0" fontId="7" fillId="20" borderId="28" xfId="0" applyFont="1" applyFill="1" applyBorder="1" applyAlignment="1" applyProtection="1">
      <alignment horizontal="center" vertical="center"/>
      <protection/>
    </xf>
    <xf numFmtId="0" fontId="8" fillId="24" borderId="27" xfId="0" applyFont="1" applyFill="1" applyBorder="1" applyAlignment="1" applyProtection="1">
      <alignment horizontal="right" vertical="center"/>
      <protection hidden="1"/>
    </xf>
    <xf numFmtId="0" fontId="8" fillId="24" borderId="29" xfId="0" applyFont="1" applyFill="1" applyBorder="1" applyAlignment="1" applyProtection="1">
      <alignment horizontal="right" vertical="center"/>
      <protection hidden="1"/>
    </xf>
    <xf numFmtId="0" fontId="8" fillId="24" borderId="0" xfId="0" applyFont="1" applyFill="1" applyBorder="1" applyAlignment="1" applyProtection="1">
      <alignment horizontal="left" vertical="center"/>
      <protection hidden="1"/>
    </xf>
    <xf numFmtId="0" fontId="8" fillId="24" borderId="29" xfId="0" applyFont="1" applyFill="1" applyBorder="1" applyAlignment="1" applyProtection="1">
      <alignment horizontal="right" vertical="center"/>
      <protection/>
    </xf>
    <xf numFmtId="0" fontId="8" fillId="24" borderId="0" xfId="0" applyFont="1" applyFill="1" applyBorder="1" applyAlignment="1" applyProtection="1">
      <alignment horizontal="left" vertical="center"/>
      <protection/>
    </xf>
    <xf numFmtId="0" fontId="8" fillId="24" borderId="29" xfId="0" applyFont="1" applyFill="1" applyBorder="1" applyAlignment="1" applyProtection="1">
      <alignment horizontal="left" vertical="center"/>
      <protection/>
    </xf>
    <xf numFmtId="0" fontId="8" fillId="24" borderId="0" xfId="0" applyFont="1" applyFill="1" applyBorder="1" applyAlignment="1" applyProtection="1">
      <alignment horizontal="right" vertical="center"/>
      <protection/>
    </xf>
    <xf numFmtId="0" fontId="8" fillId="24" borderId="30" xfId="0" applyFont="1" applyFill="1" applyBorder="1" applyAlignment="1" applyProtection="1">
      <alignment horizontal="right" vertical="center"/>
      <protection/>
    </xf>
    <xf numFmtId="0" fontId="8" fillId="24" borderId="27" xfId="0" applyFont="1" applyFill="1" applyBorder="1" applyAlignment="1" applyProtection="1">
      <alignment horizontal="left" vertical="center"/>
      <protection hidden="1"/>
    </xf>
    <xf numFmtId="0" fontId="8" fillId="24" borderId="29" xfId="0" applyFont="1" applyFill="1" applyBorder="1" applyAlignment="1" applyProtection="1">
      <alignment horizontal="left" vertical="center"/>
      <protection hidden="1"/>
    </xf>
    <xf numFmtId="0" fontId="8" fillId="24" borderId="0" xfId="0" applyFont="1" applyFill="1" applyBorder="1" applyAlignment="1" applyProtection="1">
      <alignment horizontal="right" vertical="center"/>
      <protection hidden="1"/>
    </xf>
    <xf numFmtId="0" fontId="8" fillId="26" borderId="31" xfId="0" applyFont="1" applyFill="1" applyBorder="1" applyAlignment="1" applyProtection="1">
      <alignment horizontal="left" vertical="center"/>
      <protection hidden="1"/>
    </xf>
    <xf numFmtId="0" fontId="9" fillId="24" borderId="32" xfId="0" applyNumberFormat="1" applyFont="1" applyFill="1" applyBorder="1" applyAlignment="1" applyProtection="1">
      <alignment horizontal="center" vertical="center"/>
      <protection/>
    </xf>
    <xf numFmtId="0" fontId="10" fillId="24" borderId="33" xfId="0" applyNumberFormat="1" applyFont="1" applyFill="1" applyBorder="1" applyAlignment="1" applyProtection="1">
      <alignment horizontal="center" vertical="center"/>
      <protection/>
    </xf>
    <xf numFmtId="0" fontId="10" fillId="24" borderId="34" xfId="0" applyNumberFormat="1" applyFont="1" applyFill="1" applyBorder="1" applyAlignment="1" applyProtection="1">
      <alignment horizontal="center" vertical="center"/>
      <protection/>
    </xf>
    <xf numFmtId="0" fontId="9" fillId="24" borderId="35" xfId="0" applyNumberFormat="1" applyFont="1" applyFill="1" applyBorder="1" applyAlignment="1" applyProtection="1">
      <alignment horizontal="center" vertical="center"/>
      <protection/>
    </xf>
    <xf numFmtId="0" fontId="10" fillId="24" borderId="11" xfId="0" applyNumberFormat="1" applyFont="1" applyFill="1" applyBorder="1" applyAlignment="1" applyProtection="1">
      <alignment horizontal="center" vertical="center"/>
      <protection/>
    </xf>
    <xf numFmtId="0" fontId="10" fillId="24" borderId="36" xfId="0" applyNumberFormat="1" applyFont="1" applyFill="1" applyBorder="1" applyAlignment="1" applyProtection="1">
      <alignment horizontal="center" vertical="center"/>
      <protection/>
    </xf>
    <xf numFmtId="0" fontId="10" fillId="24" borderId="37" xfId="0" applyNumberFormat="1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29" xfId="0" applyFont="1" applyFill="1" applyBorder="1" applyAlignment="1" applyProtection="1">
      <alignment horizontal="center" vertical="center"/>
      <protection hidden="1" locked="0"/>
    </xf>
    <xf numFmtId="0" fontId="4" fillId="24" borderId="2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30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horizontal="center" vertical="center"/>
      <protection hidden="1" locked="0"/>
    </xf>
    <xf numFmtId="0" fontId="4" fillId="26" borderId="31" xfId="0" applyFont="1" applyFill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/>
    </xf>
    <xf numFmtId="0" fontId="7" fillId="20" borderId="38" xfId="0" applyFont="1" applyFill="1" applyBorder="1" applyAlignment="1" applyProtection="1">
      <alignment horizontal="center" vertical="center"/>
      <protection/>
    </xf>
    <xf numFmtId="0" fontId="8" fillId="24" borderId="35" xfId="0" applyFont="1" applyFill="1" applyBorder="1" applyAlignment="1" applyProtection="1">
      <alignment horizontal="right" vertical="center"/>
      <protection hidden="1"/>
    </xf>
    <xf numFmtId="0" fontId="8" fillId="24" borderId="11" xfId="0" applyFont="1" applyFill="1" applyBorder="1" applyAlignment="1" applyProtection="1">
      <alignment horizontal="right" vertical="center"/>
      <protection hidden="1"/>
    </xf>
    <xf numFmtId="0" fontId="8" fillId="24" borderId="33" xfId="0" applyFont="1" applyFill="1" applyBorder="1" applyAlignment="1" applyProtection="1">
      <alignment horizontal="right" vertical="center"/>
      <protection hidden="1"/>
    </xf>
    <xf numFmtId="0" fontId="8" fillId="24" borderId="11" xfId="0" applyFont="1" applyFill="1" applyBorder="1" applyAlignment="1" applyProtection="1">
      <alignment horizontal="left" vertical="center"/>
      <protection/>
    </xf>
    <xf numFmtId="0" fontId="8" fillId="24" borderId="33" xfId="0" applyFont="1" applyFill="1" applyBorder="1" applyAlignment="1" applyProtection="1">
      <alignment horizontal="left" vertical="center"/>
      <protection/>
    </xf>
    <xf numFmtId="0" fontId="8" fillId="24" borderId="11" xfId="0" applyFont="1" applyFill="1" applyBorder="1" applyAlignment="1" applyProtection="1">
      <alignment horizontal="right" vertical="center"/>
      <protection/>
    </xf>
    <xf numFmtId="0" fontId="8" fillId="24" borderId="33" xfId="0" applyFont="1" applyFill="1" applyBorder="1" applyAlignment="1" applyProtection="1">
      <alignment horizontal="right" vertical="center"/>
      <protection/>
    </xf>
    <xf numFmtId="0" fontId="8" fillId="24" borderId="36" xfId="0" applyFont="1" applyFill="1" applyBorder="1" applyAlignment="1" applyProtection="1">
      <alignment horizontal="left" vertical="center"/>
      <protection/>
    </xf>
    <xf numFmtId="0" fontId="8" fillId="24" borderId="11" xfId="0" applyFont="1" applyFill="1" applyBorder="1" applyAlignment="1" applyProtection="1">
      <alignment horizontal="left" vertical="center"/>
      <protection hidden="1"/>
    </xf>
    <xf numFmtId="0" fontId="8" fillId="24" borderId="33" xfId="0" applyFont="1" applyFill="1" applyBorder="1" applyAlignment="1" applyProtection="1">
      <alignment horizontal="left" vertical="center"/>
      <protection hidden="1"/>
    </xf>
    <xf numFmtId="0" fontId="8" fillId="26" borderId="34" xfId="0" applyFont="1" applyFill="1" applyBorder="1" applyAlignment="1" applyProtection="1">
      <alignment horizontal="left" vertical="center"/>
      <protection hidden="1"/>
    </xf>
    <xf numFmtId="0" fontId="9" fillId="24" borderId="39" xfId="0" applyNumberFormat="1" applyFont="1" applyFill="1" applyBorder="1" applyAlignment="1" applyProtection="1">
      <alignment horizontal="center" vertical="center"/>
      <protection/>
    </xf>
    <xf numFmtId="0" fontId="10" fillId="24" borderId="0" xfId="0" applyNumberFormat="1" applyFont="1" applyFill="1" applyBorder="1" applyAlignment="1" applyProtection="1">
      <alignment horizontal="center" vertical="center"/>
      <protection/>
    </xf>
    <xf numFmtId="0" fontId="10" fillId="24" borderId="31" xfId="0" applyNumberFormat="1" applyFont="1" applyFill="1" applyBorder="1" applyAlignment="1" applyProtection="1">
      <alignment horizontal="center" vertical="center"/>
      <protection/>
    </xf>
    <xf numFmtId="0" fontId="9" fillId="24" borderId="27" xfId="0" applyNumberFormat="1" applyFont="1" applyFill="1" applyBorder="1" applyAlignment="1" applyProtection="1">
      <alignment horizontal="center" vertical="center"/>
      <protection/>
    </xf>
    <xf numFmtId="0" fontId="10" fillId="24" borderId="29" xfId="0" applyNumberFormat="1" applyFont="1" applyFill="1" applyBorder="1" applyAlignment="1" applyProtection="1">
      <alignment horizontal="center" vertical="center"/>
      <protection/>
    </xf>
    <xf numFmtId="0" fontId="10" fillId="24" borderId="30" xfId="0" applyNumberFormat="1" applyFont="1" applyFill="1" applyBorder="1" applyAlignment="1" applyProtection="1">
      <alignment horizontal="center" vertical="center"/>
      <protection/>
    </xf>
    <xf numFmtId="0" fontId="10" fillId="24" borderId="40" xfId="0" applyNumberFormat="1" applyFont="1" applyFill="1" applyBorder="1" applyAlignment="1" applyProtection="1">
      <alignment horizontal="center" vertical="center"/>
      <protection/>
    </xf>
    <xf numFmtId="0" fontId="4" fillId="20" borderId="27" xfId="0" applyFont="1" applyFill="1" applyBorder="1" applyAlignment="1" applyProtection="1">
      <alignment horizontal="center" vertical="center"/>
      <protection/>
    </xf>
    <xf numFmtId="0" fontId="10" fillId="24" borderId="27" xfId="0" applyNumberFormat="1" applyFont="1" applyFill="1" applyBorder="1" applyAlignment="1" applyProtection="1">
      <alignment horizontal="center" vertical="center"/>
      <protection/>
    </xf>
    <xf numFmtId="0" fontId="8" fillId="24" borderId="36" xfId="0" applyFont="1" applyFill="1" applyBorder="1" applyAlignment="1" applyProtection="1">
      <alignment horizontal="right" vertical="center"/>
      <protection/>
    </xf>
    <xf numFmtId="0" fontId="8" fillId="24" borderId="35" xfId="0" applyFont="1" applyFill="1" applyBorder="1" applyAlignment="1" applyProtection="1">
      <alignment horizontal="left" vertical="center"/>
      <protection hidden="1"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/>
      <protection locked="0"/>
    </xf>
    <xf numFmtId="0" fontId="4" fillId="26" borderId="17" xfId="0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8" fillId="24" borderId="11" xfId="0" applyNumberFormat="1" applyFont="1" applyFill="1" applyBorder="1" applyAlignment="1" applyProtection="1">
      <alignment horizontal="right" vertical="center"/>
      <protection hidden="1"/>
    </xf>
    <xf numFmtId="0" fontId="8" fillId="24" borderId="33" xfId="0" applyNumberFormat="1" applyFont="1" applyFill="1" applyBorder="1" applyAlignment="1" applyProtection="1">
      <alignment horizontal="left" vertical="center"/>
      <protection hidden="1"/>
    </xf>
    <xf numFmtId="0" fontId="8" fillId="24" borderId="11" xfId="0" applyNumberFormat="1" applyFont="1" applyFill="1" applyBorder="1" applyAlignment="1" applyProtection="1">
      <alignment horizontal="right" vertical="center"/>
      <protection/>
    </xf>
    <xf numFmtId="0" fontId="8" fillId="24" borderId="36" xfId="0" applyNumberFormat="1" applyFont="1" applyFill="1" applyBorder="1" applyAlignment="1" applyProtection="1">
      <alignment horizontal="left" vertical="center"/>
      <protection/>
    </xf>
    <xf numFmtId="0" fontId="8" fillId="24" borderId="35" xfId="0" applyNumberFormat="1" applyFont="1" applyFill="1" applyBorder="1" applyAlignment="1" applyProtection="1">
      <alignment horizontal="left" vertical="center"/>
      <protection hidden="1"/>
    </xf>
    <xf numFmtId="0" fontId="8" fillId="24" borderId="11" xfId="0" applyNumberFormat="1" applyFont="1" applyFill="1" applyBorder="1" applyAlignment="1" applyProtection="1">
      <alignment horizontal="left" vertical="center"/>
      <protection hidden="1"/>
    </xf>
    <xf numFmtId="0" fontId="8" fillId="24" borderId="33" xfId="0" applyNumberFormat="1" applyFont="1" applyFill="1" applyBorder="1" applyAlignment="1" applyProtection="1">
      <alignment horizontal="right" vertical="center"/>
      <protection hidden="1"/>
    </xf>
    <xf numFmtId="0" fontId="8" fillId="26" borderId="34" xfId="0" applyFont="1" applyFill="1" applyBorder="1" applyAlignment="1" applyProtection="1">
      <alignment horizontal="right" vertical="center"/>
      <protection hidden="1"/>
    </xf>
    <xf numFmtId="0" fontId="9" fillId="24" borderId="11" xfId="0" applyNumberFormat="1" applyFont="1" applyFill="1" applyBorder="1" applyAlignment="1" applyProtection="1">
      <alignment horizontal="center" vertical="center"/>
      <protection/>
    </xf>
    <xf numFmtId="0" fontId="8" fillId="24" borderId="33" xfId="0" applyNumberFormat="1" applyFont="1" applyFill="1" applyBorder="1" applyAlignment="1" applyProtection="1">
      <alignment horizontal="right" vertical="center"/>
      <protection/>
    </xf>
    <xf numFmtId="0" fontId="8" fillId="24" borderId="33" xfId="0" applyNumberFormat="1" applyFont="1" applyFill="1" applyBorder="1" applyAlignment="1" applyProtection="1">
      <alignment horizontal="left" vertical="center"/>
      <protection/>
    </xf>
    <xf numFmtId="0" fontId="8" fillId="24" borderId="37" xfId="0" applyFont="1" applyFill="1" applyBorder="1" applyAlignment="1" applyProtection="1">
      <alignment horizontal="left" vertical="center"/>
      <protection hidden="1"/>
    </xf>
    <xf numFmtId="0" fontId="8" fillId="26" borderId="34" xfId="0" applyNumberFormat="1" applyFont="1" applyFill="1" applyBorder="1" applyAlignment="1" applyProtection="1">
      <alignment horizontal="right" vertical="center"/>
      <protection hidden="1"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8" fillId="24" borderId="0" xfId="0" applyNumberFormat="1" applyFont="1" applyFill="1" applyBorder="1" applyAlignment="1" applyProtection="1">
      <alignment vertical="top"/>
      <protection hidden="1"/>
    </xf>
    <xf numFmtId="0" fontId="8" fillId="0" borderId="0" xfId="0" applyNumberFormat="1" applyFont="1" applyFill="1" applyBorder="1" applyAlignment="1" applyProtection="1">
      <alignment vertical="top"/>
      <protection hidden="1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8" fillId="21" borderId="29" xfId="0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8" fillId="26" borderId="31" xfId="0" applyFont="1" applyFill="1" applyBorder="1" applyAlignment="1" applyProtection="1">
      <alignment horizontal="right" vertical="center"/>
      <protection hidden="1"/>
    </xf>
    <xf numFmtId="0" fontId="4" fillId="20" borderId="41" xfId="0" applyFont="1" applyFill="1" applyBorder="1" applyAlignment="1" applyProtection="1">
      <alignment horizontal="center" vertical="center"/>
      <protection/>
    </xf>
    <xf numFmtId="0" fontId="4" fillId="24" borderId="41" xfId="0" applyFont="1" applyFill="1" applyBorder="1" applyAlignment="1" applyProtection="1">
      <alignment horizontal="center" vertical="center"/>
      <protection locked="0"/>
    </xf>
    <xf numFmtId="0" fontId="4" fillId="24" borderId="42" xfId="0" applyFont="1" applyFill="1" applyBorder="1" applyAlignment="1" applyProtection="1">
      <alignment horizontal="center" vertical="center"/>
      <protection hidden="1" locked="0"/>
    </xf>
    <xf numFmtId="0" fontId="4" fillId="24" borderId="42" xfId="0" applyFont="1" applyFill="1" applyBorder="1" applyAlignment="1" applyProtection="1">
      <alignment horizontal="center" vertical="center"/>
      <protection locked="0"/>
    </xf>
    <xf numFmtId="0" fontId="4" fillId="24" borderId="43" xfId="0" applyFont="1" applyFill="1" applyBorder="1" applyAlignment="1" applyProtection="1">
      <alignment horizontal="center" vertical="center"/>
      <protection locked="0"/>
    </xf>
    <xf numFmtId="0" fontId="4" fillId="24" borderId="44" xfId="0" applyFont="1" applyFill="1" applyBorder="1" applyAlignment="1" applyProtection="1">
      <alignment horizontal="center" vertical="center"/>
      <protection locked="0"/>
    </xf>
    <xf numFmtId="0" fontId="4" fillId="24" borderId="41" xfId="0" applyFont="1" applyFill="1" applyBorder="1" applyAlignment="1" applyProtection="1">
      <alignment horizontal="center" vertical="center"/>
      <protection hidden="1" locked="0"/>
    </xf>
    <xf numFmtId="0" fontId="4" fillId="25" borderId="45" xfId="0" applyFont="1" applyFill="1" applyBorder="1" applyAlignment="1" applyProtection="1">
      <alignment horizontal="center" vertical="center"/>
      <protection hidden="1" locked="0"/>
    </xf>
    <xf numFmtId="0" fontId="4" fillId="26" borderId="46" xfId="0" applyFont="1" applyFill="1" applyBorder="1" applyAlignment="1" applyProtection="1">
      <alignment horizontal="center" vertical="center"/>
      <protection locked="0"/>
    </xf>
    <xf numFmtId="0" fontId="10" fillId="24" borderId="47" xfId="0" applyNumberFormat="1" applyFont="1" applyFill="1" applyBorder="1" applyAlignment="1" applyProtection="1">
      <alignment horizontal="center" vertical="center"/>
      <protection/>
    </xf>
    <xf numFmtId="0" fontId="10" fillId="24" borderId="43" xfId="0" applyNumberFormat="1" applyFont="1" applyFill="1" applyBorder="1" applyAlignment="1" applyProtection="1">
      <alignment horizontal="center" vertical="center"/>
      <protection/>
    </xf>
    <xf numFmtId="0" fontId="10" fillId="24" borderId="46" xfId="0" applyNumberFormat="1" applyFont="1" applyFill="1" applyBorder="1" applyAlignment="1" applyProtection="1">
      <alignment horizontal="center" vertical="center"/>
      <protection/>
    </xf>
    <xf numFmtId="0" fontId="10" fillId="24" borderId="41" xfId="0" applyNumberFormat="1" applyFont="1" applyFill="1" applyBorder="1" applyAlignment="1" applyProtection="1">
      <alignment horizontal="center" vertical="center"/>
      <protection/>
    </xf>
    <xf numFmtId="0" fontId="10" fillId="24" borderId="42" xfId="0" applyNumberFormat="1" applyFont="1" applyFill="1" applyBorder="1" applyAlignment="1" applyProtection="1">
      <alignment horizontal="center" vertical="center"/>
      <protection/>
    </xf>
    <xf numFmtId="0" fontId="10" fillId="24" borderId="44" xfId="0" applyNumberFormat="1" applyFont="1" applyFill="1" applyBorder="1" applyAlignment="1" applyProtection="1">
      <alignment horizontal="center" vertical="center"/>
      <protection/>
    </xf>
    <xf numFmtId="0" fontId="10" fillId="24" borderId="48" xfId="0" applyNumberFormat="1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5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 horizontal="left"/>
      <protection hidden="1"/>
    </xf>
    <xf numFmtId="0" fontId="5" fillId="24" borderId="0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 hidden="1"/>
    </xf>
    <xf numFmtId="0" fontId="5" fillId="27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4" fillId="20" borderId="10" xfId="0" applyFont="1" applyFill="1" applyBorder="1" applyAlignment="1" applyProtection="1">
      <alignment horizontal="center" textRotation="90"/>
      <protection hidden="1"/>
    </xf>
    <xf numFmtId="0" fontId="4" fillId="25" borderId="49" xfId="0" applyFont="1" applyFill="1" applyBorder="1" applyAlignment="1" applyProtection="1">
      <alignment horizontal="center" vertical="center"/>
      <protection hidden="1" locked="0"/>
    </xf>
    <xf numFmtId="0" fontId="5" fillId="28" borderId="5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 hidden="1"/>
    </xf>
    <xf numFmtId="0" fontId="5" fillId="20" borderId="50" xfId="0" applyFont="1" applyFill="1" applyBorder="1" applyAlignment="1" applyProtection="1">
      <alignment horizontal="center"/>
      <protection hidden="1"/>
    </xf>
    <xf numFmtId="0" fontId="4" fillId="25" borderId="24" xfId="0" applyFont="1" applyFill="1" applyBorder="1" applyAlignment="1" applyProtection="1">
      <alignment horizontal="center" vertical="center"/>
      <protection hidden="1" locked="0"/>
    </xf>
    <xf numFmtId="178" fontId="3" fillId="20" borderId="33" xfId="0" applyNumberFormat="1" applyFont="1" applyFill="1" applyBorder="1" applyAlignment="1" applyProtection="1">
      <alignment horizontal="center" vertical="center"/>
      <protection/>
    </xf>
    <xf numFmtId="0" fontId="8" fillId="24" borderId="20" xfId="0" applyFont="1" applyFill="1" applyBorder="1" applyAlignment="1" applyProtection="1">
      <alignment horizontal="right" vertical="center"/>
      <protection/>
    </xf>
    <xf numFmtId="0" fontId="8" fillId="24" borderId="13" xfId="0" applyFont="1" applyFill="1" applyBorder="1" applyAlignment="1" applyProtection="1">
      <alignment vertical="center"/>
      <protection/>
    </xf>
    <xf numFmtId="0" fontId="8" fillId="24" borderId="27" xfId="0" applyFont="1" applyFill="1" applyBorder="1" applyAlignment="1" applyProtection="1">
      <alignment horizontal="right" vertical="center"/>
      <protection/>
    </xf>
    <xf numFmtId="0" fontId="8" fillId="24" borderId="35" xfId="0" applyFont="1" applyFill="1" applyBorder="1" applyAlignment="1" applyProtection="1">
      <alignment horizontal="left" vertical="center"/>
      <protection/>
    </xf>
    <xf numFmtId="0" fontId="8" fillId="24" borderId="35" xfId="0" applyFont="1" applyFill="1" applyBorder="1" applyAlignment="1" applyProtection="1">
      <alignment horizontal="right" vertical="center"/>
      <protection/>
    </xf>
    <xf numFmtId="0" fontId="8" fillId="24" borderId="35" xfId="0" applyNumberFormat="1" applyFont="1" applyFill="1" applyBorder="1" applyAlignment="1" applyProtection="1">
      <alignment horizontal="left" vertical="center"/>
      <protection/>
    </xf>
    <xf numFmtId="0" fontId="8" fillId="24" borderId="37" xfId="0" applyNumberFormat="1" applyFont="1" applyFill="1" applyBorder="1" applyAlignment="1" applyProtection="1">
      <alignment horizontal="left" vertical="center"/>
      <protection/>
    </xf>
    <xf numFmtId="0" fontId="8" fillId="24" borderId="36" xfId="0" applyFont="1" applyFill="1" applyBorder="1" applyAlignment="1" applyProtection="1">
      <alignment horizontal="right" vertical="center"/>
      <protection hidden="1"/>
    </xf>
    <xf numFmtId="0" fontId="8" fillId="21" borderId="33" xfId="0" applyFont="1" applyFill="1" applyBorder="1" applyAlignment="1" applyProtection="1">
      <alignment horizontal="right" vertical="center"/>
      <protection/>
    </xf>
    <xf numFmtId="0" fontId="8" fillId="21" borderId="11" xfId="0" applyFont="1" applyFill="1" applyBorder="1" applyAlignment="1" applyProtection="1">
      <alignment horizontal="right" vertical="center"/>
      <protection/>
    </xf>
    <xf numFmtId="0" fontId="8" fillId="21" borderId="11" xfId="0" applyFont="1" applyFill="1" applyBorder="1" applyAlignment="1" applyProtection="1">
      <alignment horizontal="right" vertical="center"/>
      <protection hidden="1"/>
    </xf>
    <xf numFmtId="0" fontId="8" fillId="21" borderId="36" xfId="0" applyFont="1" applyFill="1" applyBorder="1" applyAlignment="1" applyProtection="1">
      <alignment horizontal="right" vertical="center"/>
      <protection hidden="1"/>
    </xf>
    <xf numFmtId="0" fontId="8" fillId="21" borderId="29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vertical="top" textRotation="180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18" fillId="24" borderId="37" xfId="0" applyNumberFormat="1" applyFont="1" applyFill="1" applyBorder="1" applyAlignment="1" applyProtection="1">
      <alignment horizontal="center" vertical="center"/>
      <protection/>
    </xf>
    <xf numFmtId="0" fontId="18" fillId="24" borderId="32" xfId="0" applyNumberFormat="1" applyFont="1" applyFill="1" applyBorder="1" applyAlignment="1" applyProtection="1">
      <alignment horizontal="center" vertical="center"/>
      <protection/>
    </xf>
    <xf numFmtId="0" fontId="18" fillId="24" borderId="11" xfId="0" applyNumberFormat="1" applyFont="1" applyFill="1" applyBorder="1" applyAlignment="1" applyProtection="1">
      <alignment horizontal="center" vertical="center"/>
      <protection/>
    </xf>
    <xf numFmtId="0" fontId="18" fillId="24" borderId="33" xfId="0" applyNumberFormat="1" applyFont="1" applyFill="1" applyBorder="1" applyAlignment="1" applyProtection="1">
      <alignment horizontal="center" vertical="center"/>
      <protection/>
    </xf>
    <xf numFmtId="0" fontId="18" fillId="24" borderId="40" xfId="0" applyNumberFormat="1" applyFont="1" applyFill="1" applyBorder="1" applyAlignment="1" applyProtection="1">
      <alignment horizontal="center" vertical="center"/>
      <protection/>
    </xf>
    <xf numFmtId="0" fontId="18" fillId="24" borderId="39" xfId="0" applyNumberFormat="1" applyFont="1" applyFill="1" applyBorder="1" applyAlignment="1" applyProtection="1">
      <alignment horizontal="center" vertical="center"/>
      <protection/>
    </xf>
    <xf numFmtId="0" fontId="18" fillId="24" borderId="29" xfId="0" applyNumberFormat="1" applyFont="1" applyFill="1" applyBorder="1" applyAlignment="1" applyProtection="1">
      <alignment horizontal="center" vertical="center"/>
      <protection/>
    </xf>
    <xf numFmtId="0" fontId="18" fillId="2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 hidden="1"/>
    </xf>
    <xf numFmtId="0" fontId="3" fillId="24" borderId="29" xfId="0" applyFont="1" applyFill="1" applyBorder="1" applyAlignment="1" applyProtection="1">
      <alignment horizontal="right" vertical="center"/>
      <protection/>
    </xf>
    <xf numFmtId="0" fontId="3" fillId="24" borderId="29" xfId="0" applyFont="1" applyFill="1" applyBorder="1" applyAlignment="1" applyProtection="1">
      <alignment horizontal="right" vertical="center"/>
      <protection hidden="1"/>
    </xf>
    <xf numFmtId="0" fontId="3" fillId="24" borderId="39" xfId="0" applyFont="1" applyFill="1" applyBorder="1" applyAlignment="1" applyProtection="1">
      <alignment horizontal="left" vertical="center"/>
      <protection/>
    </xf>
    <xf numFmtId="0" fontId="3" fillId="24" borderId="30" xfId="0" applyFont="1" applyFill="1" applyBorder="1" applyAlignment="1" applyProtection="1">
      <alignment horizontal="left" vertical="center"/>
      <protection/>
    </xf>
    <xf numFmtId="0" fontId="3" fillId="24" borderId="29" xfId="0" applyFont="1" applyFill="1" applyBorder="1" applyAlignment="1" applyProtection="1">
      <alignment horizontal="left" vertical="center"/>
      <protection hidden="1"/>
    </xf>
    <xf numFmtId="0" fontId="3" fillId="24" borderId="29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right" vertical="center"/>
      <protection/>
    </xf>
    <xf numFmtId="0" fontId="3" fillId="24" borderId="30" xfId="0" applyFont="1" applyFill="1" applyBorder="1" applyAlignment="1" applyProtection="1">
      <alignment horizontal="right" vertical="center"/>
      <protection/>
    </xf>
    <xf numFmtId="0" fontId="3" fillId="24" borderId="33" xfId="0" applyFont="1" applyFill="1" applyBorder="1" applyAlignment="1" applyProtection="1">
      <alignment horizontal="right" vertical="center"/>
      <protection/>
    </xf>
    <xf numFmtId="0" fontId="3" fillId="24" borderId="11" xfId="0" applyFont="1" applyFill="1" applyBorder="1" applyAlignment="1" applyProtection="1">
      <alignment horizontal="right" vertical="center"/>
      <protection/>
    </xf>
    <xf numFmtId="0" fontId="3" fillId="24" borderId="33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 hidden="1"/>
    </xf>
    <xf numFmtId="0" fontId="3" fillId="24" borderId="32" xfId="0" applyNumberFormat="1" applyFont="1" applyFill="1" applyBorder="1" applyAlignment="1" applyProtection="1">
      <alignment horizontal="right" vertical="center"/>
      <protection/>
    </xf>
    <xf numFmtId="0" fontId="3" fillId="24" borderId="36" xfId="0" applyFont="1" applyFill="1" applyBorder="1" applyAlignment="1" applyProtection="1">
      <alignment horizontal="right" vertical="center"/>
      <protection/>
    </xf>
    <xf numFmtId="0" fontId="3" fillId="24" borderId="33" xfId="0" applyFont="1" applyFill="1" applyBorder="1" applyAlignment="1" applyProtection="1">
      <alignment horizontal="left" vertical="center"/>
      <protection hidden="1"/>
    </xf>
    <xf numFmtId="0" fontId="3" fillId="24" borderId="11" xfId="0" applyFont="1" applyFill="1" applyBorder="1" applyAlignment="1" applyProtection="1">
      <alignment horizontal="right" vertical="center"/>
      <protection hidden="1"/>
    </xf>
    <xf numFmtId="0" fontId="3" fillId="24" borderId="36" xfId="0" applyFont="1" applyFill="1" applyBorder="1" applyAlignment="1" applyProtection="1">
      <alignment horizontal="left" vertical="center"/>
      <protection/>
    </xf>
    <xf numFmtId="0" fontId="3" fillId="24" borderId="33" xfId="0" applyFont="1" applyFill="1" applyBorder="1" applyAlignment="1" applyProtection="1">
      <alignment horizontal="right" vertical="center"/>
      <protection hidden="1"/>
    </xf>
    <xf numFmtId="0" fontId="3" fillId="24" borderId="11" xfId="0" applyNumberFormat="1" applyFont="1" applyFill="1" applyBorder="1" applyAlignment="1" applyProtection="1">
      <alignment horizontal="left" vertical="center"/>
      <protection/>
    </xf>
    <xf numFmtId="0" fontId="3" fillId="24" borderId="11" xfId="0" applyNumberFormat="1" applyFont="1" applyFill="1" applyBorder="1" applyAlignment="1" applyProtection="1">
      <alignment horizontal="right" vertical="center"/>
      <protection/>
    </xf>
    <xf numFmtId="0" fontId="3" fillId="24" borderId="33" xfId="0" applyNumberFormat="1" applyFont="1" applyFill="1" applyBorder="1" applyAlignment="1" applyProtection="1">
      <alignment horizontal="left" vertical="center"/>
      <protection/>
    </xf>
    <xf numFmtId="0" fontId="3" fillId="24" borderId="33" xfId="0" applyNumberFormat="1" applyFont="1" applyFill="1" applyBorder="1" applyAlignment="1" applyProtection="1">
      <alignment horizontal="left" vertical="center"/>
      <protection hidden="1"/>
    </xf>
    <xf numFmtId="0" fontId="3" fillId="24" borderId="11" xfId="0" applyNumberFormat="1" applyFont="1" applyFill="1" applyBorder="1" applyAlignment="1" applyProtection="1">
      <alignment horizontal="left" vertical="center"/>
      <protection hidden="1"/>
    </xf>
    <xf numFmtId="0" fontId="3" fillId="24" borderId="11" xfId="0" applyNumberFormat="1" applyFont="1" applyFill="1" applyBorder="1" applyAlignment="1" applyProtection="1">
      <alignment horizontal="right" vertical="center"/>
      <protection hidden="1"/>
    </xf>
    <xf numFmtId="0" fontId="3" fillId="24" borderId="32" xfId="0" applyFont="1" applyFill="1" applyBorder="1" applyAlignment="1" applyProtection="1">
      <alignment horizontal="left" vertical="center"/>
      <protection/>
    </xf>
    <xf numFmtId="0" fontId="3" fillId="24" borderId="32" xfId="0" applyFont="1" applyFill="1" applyBorder="1" applyAlignment="1" applyProtection="1">
      <alignment horizontal="right" vertical="center"/>
      <protection/>
    </xf>
    <xf numFmtId="0" fontId="3" fillId="24" borderId="0" xfId="0" applyFont="1" applyFill="1" applyBorder="1" applyAlignment="1" applyProtection="1">
      <alignment horizontal="right" vertical="center"/>
      <protection hidden="1"/>
    </xf>
    <xf numFmtId="0" fontId="24" fillId="24" borderId="10" xfId="0" applyNumberFormat="1" applyFont="1" applyFill="1" applyBorder="1" applyAlignment="1" applyProtection="1">
      <alignment horizontal="center" vertical="center"/>
      <protection/>
    </xf>
    <xf numFmtId="0" fontId="24" fillId="24" borderId="42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" fillId="24" borderId="30" xfId="0" applyFont="1" applyFill="1" applyBorder="1" applyAlignment="1" applyProtection="1">
      <alignment horizontal="left" vertical="center"/>
      <protection hidden="1"/>
    </xf>
    <xf numFmtId="0" fontId="3" fillId="24" borderId="15" xfId="0" applyFont="1" applyFill="1" applyBorder="1" applyAlignment="1" applyProtection="1">
      <alignment horizontal="left" vertical="center"/>
      <protection/>
    </xf>
    <xf numFmtId="0" fontId="3" fillId="24" borderId="15" xfId="0" applyFont="1" applyFill="1" applyBorder="1" applyAlignment="1" applyProtection="1">
      <alignment vertical="center"/>
      <protection/>
    </xf>
    <xf numFmtId="0" fontId="3" fillId="24" borderId="15" xfId="0" applyFont="1" applyFill="1" applyBorder="1" applyAlignment="1" applyProtection="1">
      <alignment horizontal="right" vertical="center"/>
      <protection hidden="1"/>
    </xf>
    <xf numFmtId="0" fontId="3" fillId="24" borderId="16" xfId="0" applyFont="1" applyFill="1" applyBorder="1" applyAlignment="1" applyProtection="1">
      <alignment horizontal="left" vertical="center"/>
      <protection hidden="1"/>
    </xf>
    <xf numFmtId="0" fontId="3" fillId="24" borderId="20" xfId="0" applyFont="1" applyFill="1" applyBorder="1" applyAlignment="1" applyProtection="1">
      <alignment horizontal="right" vertical="center"/>
      <protection/>
    </xf>
    <xf numFmtId="0" fontId="3" fillId="24" borderId="15" xfId="0" applyFont="1" applyFill="1" applyBorder="1" applyAlignment="1" applyProtection="1">
      <alignment vertical="center"/>
      <protection hidden="1"/>
    </xf>
    <xf numFmtId="0" fontId="3" fillId="24" borderId="19" xfId="0" applyFont="1" applyFill="1" applyBorder="1" applyAlignment="1" applyProtection="1">
      <alignment horizontal="left" vertical="center"/>
      <protection/>
    </xf>
    <xf numFmtId="0" fontId="3" fillId="24" borderId="15" xfId="0" applyFont="1" applyFill="1" applyBorder="1" applyAlignment="1" applyProtection="1">
      <alignment horizontal="right" vertical="center"/>
      <protection/>
    </xf>
    <xf numFmtId="0" fontId="3" fillId="24" borderId="15" xfId="0" applyFont="1" applyFill="1" applyBorder="1" applyAlignment="1" applyProtection="1">
      <alignment horizontal="left" vertical="center"/>
      <protection hidden="1"/>
    </xf>
    <xf numFmtId="0" fontId="3" fillId="24" borderId="20" xfId="0" applyFont="1" applyFill="1" applyBorder="1" applyAlignment="1" applyProtection="1">
      <alignment horizontal="left" vertical="center"/>
      <protection/>
    </xf>
    <xf numFmtId="0" fontId="30" fillId="20" borderId="17" xfId="0" applyNumberFormat="1" applyFont="1" applyFill="1" applyBorder="1" applyAlignment="1" applyProtection="1">
      <alignment horizontal="center" vertical="center"/>
      <protection/>
    </xf>
    <xf numFmtId="0" fontId="31" fillId="20" borderId="34" xfId="0" applyNumberFormat="1" applyFont="1" applyFill="1" applyBorder="1" applyAlignment="1" applyProtection="1">
      <alignment horizontal="center" vertical="center"/>
      <protection/>
    </xf>
    <xf numFmtId="0" fontId="31" fillId="20" borderId="31" xfId="0" applyNumberFormat="1" applyFont="1" applyFill="1" applyBorder="1" applyAlignment="1" applyProtection="1">
      <alignment horizontal="center" vertical="center"/>
      <protection/>
    </xf>
    <xf numFmtId="0" fontId="30" fillId="20" borderId="4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36" xfId="0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33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right" vertical="center"/>
      <protection hidden="1"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33" xfId="0" applyFont="1" applyFill="1" applyBorder="1" applyAlignment="1" applyProtection="1">
      <alignment horizontal="right" vertical="center"/>
      <protection hidden="1"/>
    </xf>
    <xf numFmtId="0" fontId="3" fillId="0" borderId="32" xfId="0" applyFont="1" applyFill="1" applyBorder="1" applyAlignment="1" applyProtection="1">
      <alignment horizontal="right" vertical="center"/>
      <protection hidden="1"/>
    </xf>
    <xf numFmtId="0" fontId="21" fillId="29" borderId="52" xfId="0" applyFont="1" applyFill="1" applyBorder="1" applyAlignment="1" applyProtection="1">
      <alignment horizontal="center" textRotation="90"/>
      <protection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0" fontId="28" fillId="24" borderId="10" xfId="0" applyFont="1" applyFill="1" applyBorder="1" applyAlignment="1" applyProtection="1">
      <alignment horizontal="center" vertical="center"/>
      <protection locked="0"/>
    </xf>
    <xf numFmtId="0" fontId="34" fillId="24" borderId="23" xfId="0" applyNumberFormat="1" applyFont="1" applyFill="1" applyBorder="1" applyAlignment="1" applyProtection="1">
      <alignment horizontal="center" vertical="center"/>
      <protection/>
    </xf>
    <xf numFmtId="0" fontId="28" fillId="24" borderId="42" xfId="0" applyFont="1" applyFill="1" applyBorder="1" applyAlignment="1" applyProtection="1">
      <alignment horizontal="center" vertical="center"/>
      <protection locked="0"/>
    </xf>
    <xf numFmtId="0" fontId="34" fillId="24" borderId="4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4" fillId="24" borderId="26" xfId="0" applyNumberFormat="1" applyFont="1" applyFill="1" applyBorder="1" applyAlignment="1" applyProtection="1">
      <alignment horizontal="center" vertical="center"/>
      <protection/>
    </xf>
    <xf numFmtId="0" fontId="34" fillId="24" borderId="48" xfId="0" applyNumberFormat="1" applyFont="1" applyFill="1" applyBorder="1" applyAlignment="1" applyProtection="1">
      <alignment horizontal="center" vertical="center"/>
      <protection/>
    </xf>
    <xf numFmtId="184" fontId="39" fillId="0" borderId="0" xfId="0" applyNumberFormat="1" applyFont="1" applyFill="1" applyBorder="1" applyAlignment="1" applyProtection="1">
      <alignment horizontal="center" vertical="center"/>
      <protection/>
    </xf>
    <xf numFmtId="184" fontId="40" fillId="0" borderId="0" xfId="0" applyNumberFormat="1" applyFont="1" applyFill="1" applyBorder="1" applyAlignment="1" applyProtection="1">
      <alignment horizontal="center" vertical="center"/>
      <protection/>
    </xf>
    <xf numFmtId="184" fontId="36" fillId="0" borderId="0" xfId="0" applyNumberFormat="1" applyFont="1" applyFill="1" applyBorder="1" applyAlignment="1" applyProtection="1">
      <alignment horizontal="center" vertical="top"/>
      <protection/>
    </xf>
    <xf numFmtId="184" fontId="36" fillId="0" borderId="0" xfId="0" applyNumberFormat="1" applyFont="1" applyFill="1" applyBorder="1" applyAlignment="1" applyProtection="1">
      <alignment horizontal="center"/>
      <protection/>
    </xf>
    <xf numFmtId="184" fontId="37" fillId="0" borderId="0" xfId="0" applyNumberFormat="1" applyFont="1" applyFill="1" applyBorder="1" applyAlignment="1" applyProtection="1">
      <alignment horizontal="center"/>
      <protection/>
    </xf>
    <xf numFmtId="184" fontId="37" fillId="24" borderId="29" xfId="0" applyNumberFormat="1" applyFont="1" applyFill="1" applyBorder="1" applyAlignment="1" applyProtection="1">
      <alignment horizontal="center" vertical="center"/>
      <protection/>
    </xf>
    <xf numFmtId="184" fontId="38" fillId="24" borderId="10" xfId="0" applyNumberFormat="1" applyFont="1" applyFill="1" applyBorder="1" applyAlignment="1" applyProtection="1">
      <alignment horizontal="center" vertical="center"/>
      <protection/>
    </xf>
    <xf numFmtId="184" fontId="37" fillId="24" borderId="11" xfId="0" applyNumberFormat="1" applyFont="1" applyFill="1" applyBorder="1" applyAlignment="1" applyProtection="1">
      <alignment horizontal="center" vertical="center"/>
      <protection/>
    </xf>
    <xf numFmtId="0" fontId="42" fillId="24" borderId="32" xfId="0" applyNumberFormat="1" applyFont="1" applyFill="1" applyBorder="1" applyAlignment="1" applyProtection="1">
      <alignment horizontal="center" vertical="center"/>
      <protection/>
    </xf>
    <xf numFmtId="0" fontId="42" fillId="24" borderId="33" xfId="0" applyNumberFormat="1" applyFont="1" applyFill="1" applyBorder="1" applyAlignment="1" applyProtection="1">
      <alignment horizontal="center" vertical="center"/>
      <protection/>
    </xf>
    <xf numFmtId="0" fontId="42" fillId="24" borderId="11" xfId="0" applyNumberFormat="1" applyFont="1" applyFill="1" applyBorder="1" applyAlignment="1" applyProtection="1">
      <alignment horizontal="center" vertical="center"/>
      <protection/>
    </xf>
    <xf numFmtId="0" fontId="42" fillId="24" borderId="37" xfId="0" applyNumberFormat="1" applyFont="1" applyFill="1" applyBorder="1" applyAlignment="1" applyProtection="1">
      <alignment horizontal="center" vertical="center"/>
      <protection/>
    </xf>
    <xf numFmtId="184" fontId="43" fillId="24" borderId="11" xfId="0" applyNumberFormat="1" applyFont="1" applyFill="1" applyBorder="1" applyAlignment="1" applyProtection="1">
      <alignment horizontal="center" vertical="center"/>
      <protection/>
    </xf>
    <xf numFmtId="0" fontId="44" fillId="20" borderId="3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 hidden="1"/>
    </xf>
    <xf numFmtId="0" fontId="42" fillId="24" borderId="39" xfId="0" applyNumberFormat="1" applyFont="1" applyFill="1" applyBorder="1" applyAlignment="1" applyProtection="1">
      <alignment horizontal="center" vertical="center"/>
      <protection/>
    </xf>
    <xf numFmtId="0" fontId="42" fillId="24" borderId="0" xfId="0" applyNumberFormat="1" applyFont="1" applyFill="1" applyBorder="1" applyAlignment="1" applyProtection="1">
      <alignment horizontal="center" vertical="center"/>
      <protection/>
    </xf>
    <xf numFmtId="0" fontId="42" fillId="24" borderId="29" xfId="0" applyNumberFormat="1" applyFont="1" applyFill="1" applyBorder="1" applyAlignment="1" applyProtection="1">
      <alignment horizontal="center" vertical="center"/>
      <protection/>
    </xf>
    <xf numFmtId="0" fontId="42" fillId="24" borderId="40" xfId="0" applyNumberFormat="1" applyFont="1" applyFill="1" applyBorder="1" applyAlignment="1" applyProtection="1">
      <alignment horizontal="center" vertical="center"/>
      <protection/>
    </xf>
    <xf numFmtId="0" fontId="42" fillId="20" borderId="31" xfId="0" applyNumberFormat="1" applyFont="1" applyFill="1" applyBorder="1" applyAlignment="1" applyProtection="1">
      <alignment horizontal="center" vertical="center"/>
      <protection/>
    </xf>
    <xf numFmtId="178" fontId="5" fillId="29" borderId="53" xfId="0" applyNumberFormat="1" applyFont="1" applyFill="1" applyBorder="1" applyAlignment="1" applyProtection="1">
      <alignment horizontal="center" vertical="center"/>
      <protection/>
    </xf>
    <xf numFmtId="0" fontId="3" fillId="24" borderId="16" xfId="0" applyFont="1" applyFill="1" applyBorder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33" xfId="0" applyNumberFormat="1" applyFont="1" applyFill="1" applyBorder="1" applyAlignment="1" applyProtection="1">
      <alignment horizontal="right" vertical="center"/>
      <protection/>
    </xf>
    <xf numFmtId="0" fontId="3" fillId="0" borderId="36" xfId="0" applyFont="1" applyFill="1" applyBorder="1" applyAlignment="1" applyProtection="1">
      <alignment horizontal="right" vertical="center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right" vertical="center"/>
      <protection/>
    </xf>
    <xf numFmtId="0" fontId="43" fillId="24" borderId="11" xfId="0" applyNumberFormat="1" applyFont="1" applyFill="1" applyBorder="1" applyAlignment="1" applyProtection="1">
      <alignment horizontal="center" vertical="center"/>
      <protection/>
    </xf>
    <xf numFmtId="0" fontId="38" fillId="24" borderId="29" xfId="0" applyNumberFormat="1" applyFont="1" applyFill="1" applyBorder="1" applyAlignment="1" applyProtection="1">
      <alignment horizontal="center" vertical="center"/>
      <protection/>
    </xf>
    <xf numFmtId="0" fontId="38" fillId="24" borderId="11" xfId="0" applyNumberFormat="1" applyFont="1" applyFill="1" applyBorder="1" applyAlignment="1" applyProtection="1">
      <alignment horizontal="center" vertical="center"/>
      <protection/>
    </xf>
    <xf numFmtId="0" fontId="24" fillId="24" borderId="47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 hidden="1"/>
    </xf>
    <xf numFmtId="0" fontId="43" fillId="30" borderId="36" xfId="0" applyFont="1" applyFill="1" applyBorder="1" applyAlignment="1" applyProtection="1">
      <alignment horizontal="right" vertical="center"/>
      <protection/>
    </xf>
    <xf numFmtId="0" fontId="3" fillId="24" borderId="14" xfId="0" applyFont="1" applyFill="1" applyBorder="1" applyAlignment="1" applyProtection="1">
      <alignment horizontal="right" vertical="center"/>
      <protection/>
    </xf>
    <xf numFmtId="0" fontId="28" fillId="24" borderId="50" xfId="0" applyFont="1" applyFill="1" applyBorder="1" applyAlignment="1" applyProtection="1">
      <alignment horizontal="center" vertical="center"/>
      <protection locked="0"/>
    </xf>
    <xf numFmtId="0" fontId="3" fillId="24" borderId="28" xfId="0" applyFont="1" applyFill="1" applyBorder="1" applyAlignment="1" applyProtection="1">
      <alignment horizontal="right" vertical="center"/>
      <protection/>
    </xf>
    <xf numFmtId="0" fontId="3" fillId="24" borderId="38" xfId="0" applyFont="1" applyFill="1" applyBorder="1" applyAlignment="1" applyProtection="1">
      <alignment horizontal="left" vertical="center"/>
      <protection/>
    </xf>
    <xf numFmtId="0" fontId="3" fillId="24" borderId="38" xfId="0" applyNumberFormat="1" applyFont="1" applyFill="1" applyBorder="1" applyAlignment="1" applyProtection="1">
      <alignment horizontal="left" vertical="center"/>
      <protection/>
    </xf>
    <xf numFmtId="0" fontId="28" fillId="24" borderId="28" xfId="0" applyFont="1" applyFill="1" applyBorder="1" applyAlignment="1" applyProtection="1">
      <alignment horizontal="center" vertical="center"/>
      <protection locked="0"/>
    </xf>
    <xf numFmtId="0" fontId="3" fillId="24" borderId="38" xfId="0" applyFont="1" applyFill="1" applyBorder="1" applyAlignment="1" applyProtection="1">
      <alignment horizontal="right" vertical="center"/>
      <protection/>
    </xf>
    <xf numFmtId="0" fontId="28" fillId="24" borderId="54" xfId="0" applyFont="1" applyFill="1" applyBorder="1" applyAlignment="1" applyProtection="1">
      <alignment horizontal="center" vertical="center"/>
      <protection locked="0"/>
    </xf>
    <xf numFmtId="0" fontId="3" fillId="30" borderId="36" xfId="0" applyFont="1" applyFill="1" applyBorder="1" applyAlignment="1" applyProtection="1">
      <alignment horizontal="left" vertical="center"/>
      <protection/>
    </xf>
    <xf numFmtId="9" fontId="38" fillId="24" borderId="29" xfId="0" applyNumberFormat="1" applyFont="1" applyFill="1" applyBorder="1" applyAlignment="1" applyProtection="1">
      <alignment horizontal="center" vertical="center"/>
      <protection/>
    </xf>
    <xf numFmtId="9" fontId="38" fillId="24" borderId="11" xfId="0" applyNumberFormat="1" applyFont="1" applyFill="1" applyBorder="1" applyAlignment="1" applyProtection="1">
      <alignment horizontal="center"/>
      <protection/>
    </xf>
    <xf numFmtId="9" fontId="38" fillId="0" borderId="0" xfId="0" applyNumberFormat="1" applyFont="1" applyFill="1" applyBorder="1" applyAlignment="1" applyProtection="1">
      <alignment/>
      <protection hidden="1"/>
    </xf>
    <xf numFmtId="9" fontId="38" fillId="0" borderId="0" xfId="0" applyNumberFormat="1" applyFont="1" applyAlignment="1">
      <alignment/>
    </xf>
    <xf numFmtId="0" fontId="24" fillId="24" borderId="25" xfId="0" applyNumberFormat="1" applyFont="1" applyFill="1" applyBorder="1" applyAlignment="1" applyProtection="1">
      <alignment horizontal="center" vertical="center"/>
      <protection/>
    </xf>
    <xf numFmtId="184" fontId="38" fillId="24" borderId="42" xfId="0" applyNumberFormat="1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left" vertical="center"/>
      <protection/>
    </xf>
    <xf numFmtId="0" fontId="3" fillId="30" borderId="11" xfId="0" applyNumberFormat="1" applyFont="1" applyFill="1" applyBorder="1" applyAlignment="1" applyProtection="1">
      <alignment horizontal="right" vertical="center"/>
      <protection/>
    </xf>
    <xf numFmtId="0" fontId="3" fillId="30" borderId="11" xfId="0" applyNumberFormat="1" applyFont="1" applyFill="1" applyBorder="1" applyAlignment="1" applyProtection="1">
      <alignment horizontal="left" vertical="center"/>
      <protection/>
    </xf>
    <xf numFmtId="0" fontId="3" fillId="24" borderId="29" xfId="0" applyFont="1" applyFill="1" applyBorder="1" applyAlignment="1" applyProtection="1">
      <alignment vertical="center"/>
      <protection/>
    </xf>
    <xf numFmtId="0" fontId="3" fillId="24" borderId="11" xfId="0" applyFont="1" applyFill="1" applyBorder="1" applyAlignment="1" applyProtection="1">
      <alignment vertical="center"/>
      <protection/>
    </xf>
    <xf numFmtId="0" fontId="3" fillId="30" borderId="11" xfId="0" applyFont="1" applyFill="1" applyBorder="1" applyAlignment="1" applyProtection="1">
      <alignment horizontal="right" vertical="center"/>
      <protection/>
    </xf>
    <xf numFmtId="0" fontId="3" fillId="30" borderId="11" xfId="0" applyFont="1" applyFill="1" applyBorder="1" applyAlignment="1" applyProtection="1">
      <alignment horizontal="left" vertical="center"/>
      <protection/>
    </xf>
    <xf numFmtId="0" fontId="3" fillId="30" borderId="0" xfId="0" applyFont="1" applyFill="1" applyBorder="1" applyAlignment="1" applyProtection="1">
      <alignment horizontal="left" vertical="center"/>
      <protection hidden="1"/>
    </xf>
    <xf numFmtId="0" fontId="3" fillId="30" borderId="29" xfId="0" applyFont="1" applyFill="1" applyBorder="1" applyAlignment="1" applyProtection="1">
      <alignment horizontal="right" vertical="center"/>
      <protection hidden="1"/>
    </xf>
    <xf numFmtId="0" fontId="3" fillId="30" borderId="11" xfId="0" applyFont="1" applyFill="1" applyBorder="1" applyAlignment="1" applyProtection="1">
      <alignment horizontal="right" vertical="center"/>
      <protection hidden="1"/>
    </xf>
    <xf numFmtId="0" fontId="3" fillId="30" borderId="11" xfId="0" applyFont="1" applyFill="1" applyBorder="1" applyAlignment="1" applyProtection="1">
      <alignment horizontal="left" vertical="center"/>
      <protection hidden="1"/>
    </xf>
    <xf numFmtId="0" fontId="42" fillId="24" borderId="11" xfId="0" applyFont="1" applyFill="1" applyBorder="1" applyAlignment="1" applyProtection="1">
      <alignment horizontal="right" vertical="center"/>
      <protection/>
    </xf>
    <xf numFmtId="0" fontId="3" fillId="30" borderId="33" xfId="0" applyFont="1" applyFill="1" applyBorder="1" applyAlignment="1" applyProtection="1">
      <alignment horizontal="left" vertical="center"/>
      <protection/>
    </xf>
    <xf numFmtId="0" fontId="3" fillId="24" borderId="28" xfId="0" applyFont="1" applyFill="1" applyBorder="1" applyAlignment="1" applyProtection="1">
      <alignment horizontal="left" vertical="center"/>
      <protection/>
    </xf>
    <xf numFmtId="0" fontId="3" fillId="30" borderId="29" xfId="0" applyFont="1" applyFill="1" applyBorder="1" applyAlignment="1" applyProtection="1">
      <alignment horizontal="right" vertical="center"/>
      <protection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3" fillId="30" borderId="38" xfId="0" applyFont="1" applyFill="1" applyBorder="1" applyAlignment="1" applyProtection="1">
      <alignment horizontal="right" vertical="center"/>
      <protection hidden="1"/>
    </xf>
    <xf numFmtId="0" fontId="28" fillId="30" borderId="50" xfId="0" applyFont="1" applyFill="1" applyBorder="1" applyAlignment="1" applyProtection="1">
      <alignment horizontal="center" vertical="center"/>
      <protection locked="0"/>
    </xf>
    <xf numFmtId="0" fontId="3" fillId="24" borderId="38" xfId="0" applyNumberFormat="1" applyFont="1" applyFill="1" applyBorder="1" applyAlignment="1" applyProtection="1">
      <alignment horizontal="right" vertical="center"/>
      <protection/>
    </xf>
    <xf numFmtId="0" fontId="3" fillId="30" borderId="16" xfId="0" applyFont="1" applyFill="1" applyBorder="1" applyAlignment="1" applyProtection="1">
      <alignment horizontal="righ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24" borderId="37" xfId="0" applyFont="1" applyFill="1" applyBorder="1" applyAlignment="1" applyProtection="1">
      <alignment vertical="center"/>
      <protection/>
    </xf>
    <xf numFmtId="0" fontId="3" fillId="24" borderId="40" xfId="0" applyFont="1" applyFill="1" applyBorder="1" applyAlignment="1" applyProtection="1">
      <alignment vertical="center"/>
      <protection/>
    </xf>
    <xf numFmtId="0" fontId="3" fillId="24" borderId="37" xfId="0" applyFont="1" applyFill="1" applyBorder="1" applyAlignment="1" applyProtection="1">
      <alignment horizontal="right" vertical="center"/>
      <protection/>
    </xf>
    <xf numFmtId="0" fontId="3" fillId="24" borderId="37" xfId="0" applyFont="1" applyFill="1" applyBorder="1" applyAlignment="1" applyProtection="1">
      <alignment horizontal="left" vertical="center"/>
      <protection/>
    </xf>
    <xf numFmtId="0" fontId="3" fillId="24" borderId="37" xfId="0" applyNumberFormat="1" applyFont="1" applyFill="1" applyBorder="1" applyAlignment="1" applyProtection="1">
      <alignment horizontal="left" vertical="center"/>
      <protection/>
    </xf>
    <xf numFmtId="0" fontId="3" fillId="24" borderId="37" xfId="0" applyNumberFormat="1" applyFont="1" applyFill="1" applyBorder="1" applyAlignment="1" applyProtection="1">
      <alignment horizontal="right" vertical="center"/>
      <protection/>
    </xf>
    <xf numFmtId="0" fontId="23" fillId="30" borderId="28" xfId="0" applyFont="1" applyFill="1" applyBorder="1" applyAlignment="1" applyProtection="1">
      <alignment horizontal="center" vertical="center"/>
      <protection locked="0"/>
    </xf>
    <xf numFmtId="0" fontId="3" fillId="30" borderId="21" xfId="0" applyFont="1" applyFill="1" applyBorder="1" applyAlignment="1" applyProtection="1">
      <alignment vertical="center"/>
      <protection/>
    </xf>
    <xf numFmtId="9" fontId="38" fillId="24" borderId="10" xfId="0" applyNumberFormat="1" applyFont="1" applyFill="1" applyBorder="1" applyAlignment="1" applyProtection="1">
      <alignment horizontal="center" vertical="center"/>
      <protection/>
    </xf>
    <xf numFmtId="9" fontId="38" fillId="24" borderId="42" xfId="0" applyNumberFormat="1" applyFont="1" applyFill="1" applyBorder="1" applyAlignment="1" applyProtection="1">
      <alignment horizontal="center" vertical="center"/>
      <protection/>
    </xf>
    <xf numFmtId="0" fontId="3" fillId="30" borderId="32" xfId="0" applyFont="1" applyFill="1" applyBorder="1" applyAlignment="1" applyProtection="1">
      <alignment horizontal="right" vertical="center"/>
      <protection/>
    </xf>
    <xf numFmtId="0" fontId="3" fillId="24" borderId="30" xfId="0" applyFont="1" applyFill="1" applyBorder="1" applyAlignment="1" applyProtection="1">
      <alignment horizontal="right" vertical="center"/>
      <protection hidden="1"/>
    </xf>
    <xf numFmtId="0" fontId="3" fillId="30" borderId="29" xfId="0" applyFont="1" applyFill="1" applyBorder="1" applyAlignment="1" applyProtection="1">
      <alignment horizontal="left" vertical="center"/>
      <protection hidden="1"/>
    </xf>
    <xf numFmtId="9" fontId="34" fillId="24" borderId="22" xfId="0" applyNumberFormat="1" applyFont="1" applyFill="1" applyBorder="1" applyAlignment="1" applyProtection="1">
      <alignment horizontal="center" vertical="center"/>
      <protection/>
    </xf>
    <xf numFmtId="0" fontId="42" fillId="24" borderId="35" xfId="0" applyNumberFormat="1" applyFont="1" applyFill="1" applyBorder="1" applyAlignment="1" applyProtection="1">
      <alignment horizontal="center" vertical="center"/>
      <protection/>
    </xf>
    <xf numFmtId="0" fontId="34" fillId="24" borderId="27" xfId="0" applyNumberFormat="1" applyFont="1" applyFill="1" applyBorder="1" applyAlignment="1" applyProtection="1">
      <alignment horizontal="center" vertical="center"/>
      <protection/>
    </xf>
    <xf numFmtId="0" fontId="34" fillId="24" borderId="35" xfId="0" applyNumberFormat="1" applyFont="1" applyFill="1" applyBorder="1" applyAlignment="1" applyProtection="1">
      <alignment horizontal="center" vertical="center"/>
      <protection/>
    </xf>
    <xf numFmtId="9" fontId="34" fillId="24" borderId="41" xfId="0" applyNumberFormat="1" applyFont="1" applyFill="1" applyBorder="1" applyAlignment="1" applyProtection="1">
      <alignment horizontal="center" vertical="center"/>
      <protection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24" borderId="10" xfId="0" applyFont="1" applyFill="1" applyBorder="1" applyAlignment="1" applyProtection="1">
      <alignment horizontal="center" vertical="center"/>
      <protection hidden="1" locked="0"/>
    </xf>
    <xf numFmtId="0" fontId="34" fillId="24" borderId="23" xfId="0" applyFont="1" applyFill="1" applyBorder="1" applyAlignment="1" applyProtection="1">
      <alignment horizontal="center" vertical="center"/>
      <protection locked="0"/>
    </xf>
    <xf numFmtId="0" fontId="28" fillId="24" borderId="24" xfId="0" applyFont="1" applyFill="1" applyBorder="1" applyAlignment="1" applyProtection="1">
      <alignment horizontal="center" vertical="center"/>
      <protection locked="0"/>
    </xf>
    <xf numFmtId="0" fontId="28" fillId="24" borderId="23" xfId="0" applyFont="1" applyFill="1" applyBorder="1" applyAlignment="1" applyProtection="1">
      <alignment horizontal="center" vertical="center"/>
      <protection hidden="1" locked="0"/>
    </xf>
    <xf numFmtId="0" fontId="34" fillId="30" borderId="23" xfId="0" applyFont="1" applyFill="1" applyBorder="1" applyAlignment="1" applyProtection="1">
      <alignment horizontal="center" vertical="center"/>
      <protection locked="0"/>
    </xf>
    <xf numFmtId="0" fontId="28" fillId="24" borderId="23" xfId="0" applyFont="1" applyFill="1" applyBorder="1" applyAlignment="1" applyProtection="1">
      <alignment horizontal="center"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 locked="0"/>
    </xf>
    <xf numFmtId="0" fontId="28" fillId="30" borderId="23" xfId="0" applyFont="1" applyFill="1" applyBorder="1" applyAlignment="1" applyProtection="1">
      <alignment horizontal="center" vertical="center"/>
      <protection hidden="1" locked="0"/>
    </xf>
    <xf numFmtId="0" fontId="28" fillId="30" borderId="10" xfId="0" applyFont="1" applyFill="1" applyBorder="1" applyAlignment="1" applyProtection="1">
      <alignment horizontal="center" vertical="center"/>
      <protection hidden="1"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38" fillId="30" borderId="24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34" fillId="24" borderId="0" xfId="0" applyFont="1" applyFill="1" applyBorder="1" applyAlignment="1" applyProtection="1">
      <alignment horizontal="center" vertical="center"/>
      <protection locked="0"/>
    </xf>
    <xf numFmtId="0" fontId="34" fillId="24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center" vertical="center"/>
      <protection locked="0"/>
    </xf>
    <xf numFmtId="0" fontId="28" fillId="30" borderId="23" xfId="0" applyFont="1" applyFill="1" applyBorder="1" applyAlignment="1" applyProtection="1">
      <alignment horizontal="center" vertical="center"/>
      <protection locked="0"/>
    </xf>
    <xf numFmtId="0" fontId="28" fillId="24" borderId="40" xfId="0" applyFont="1" applyFill="1" applyBorder="1" applyAlignment="1" applyProtection="1">
      <alignment horizontal="center" vertical="center"/>
      <protection locked="0"/>
    </xf>
    <xf numFmtId="0" fontId="28" fillId="24" borderId="29" xfId="0" applyFont="1" applyFill="1" applyBorder="1" applyAlignment="1" applyProtection="1">
      <alignment horizontal="center" vertical="center"/>
      <protection locked="0"/>
    </xf>
    <xf numFmtId="0" fontId="28" fillId="24" borderId="29" xfId="0" applyFont="1" applyFill="1" applyBorder="1" applyAlignment="1" applyProtection="1">
      <alignment horizontal="center" vertical="center"/>
      <protection hidden="1" locked="0"/>
    </xf>
    <xf numFmtId="0" fontId="28" fillId="24" borderId="30" xfId="0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  <protection hidden="1" locked="0"/>
    </xf>
    <xf numFmtId="0" fontId="28" fillId="24" borderId="0" xfId="0" applyFont="1" applyFill="1" applyBorder="1" applyAlignment="1" applyProtection="1">
      <alignment horizontal="center" vertical="center"/>
      <protection locked="0"/>
    </xf>
    <xf numFmtId="0" fontId="28" fillId="30" borderId="29" xfId="0" applyFont="1" applyFill="1" applyBorder="1" applyAlignment="1" applyProtection="1">
      <alignment horizontal="center" vertical="center"/>
      <protection hidden="1" locked="0"/>
    </xf>
    <xf numFmtId="0" fontId="28" fillId="24" borderId="48" xfId="0" applyFont="1" applyFill="1" applyBorder="1" applyAlignment="1" applyProtection="1">
      <alignment horizontal="center" vertical="center"/>
      <protection locked="0"/>
    </xf>
    <xf numFmtId="0" fontId="28" fillId="24" borderId="42" xfId="0" applyFont="1" applyFill="1" applyBorder="1" applyAlignment="1" applyProtection="1">
      <alignment horizontal="center" vertical="center"/>
      <protection hidden="1" locked="0"/>
    </xf>
    <xf numFmtId="0" fontId="28" fillId="30" borderId="42" xfId="0" applyFont="1" applyFill="1" applyBorder="1" applyAlignment="1" applyProtection="1">
      <alignment horizontal="center" vertical="center"/>
      <protection locked="0"/>
    </xf>
    <xf numFmtId="0" fontId="34" fillId="24" borderId="43" xfId="0" applyFont="1" applyFill="1" applyBorder="1" applyAlignment="1" applyProtection="1">
      <alignment horizontal="center" vertical="center"/>
      <protection locked="0"/>
    </xf>
    <xf numFmtId="0" fontId="28" fillId="24" borderId="44" xfId="0" applyFont="1" applyFill="1" applyBorder="1" applyAlignment="1" applyProtection="1">
      <alignment horizontal="center" vertical="center"/>
      <protection locked="0"/>
    </xf>
    <xf numFmtId="0" fontId="28" fillId="24" borderId="43" xfId="0" applyFont="1" applyFill="1" applyBorder="1" applyAlignment="1" applyProtection="1">
      <alignment horizontal="center" vertical="center"/>
      <protection hidden="1" locked="0"/>
    </xf>
    <xf numFmtId="0" fontId="28" fillId="30" borderId="42" xfId="0" applyFont="1" applyFill="1" applyBorder="1" applyAlignment="1" applyProtection="1">
      <alignment horizontal="center" vertical="center"/>
      <protection hidden="1" locked="0"/>
    </xf>
    <xf numFmtId="0" fontId="28" fillId="24" borderId="43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3" borderId="53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 hidden="1"/>
    </xf>
    <xf numFmtId="0" fontId="31" fillId="24" borderId="31" xfId="0" applyNumberFormat="1" applyFont="1" applyFill="1" applyBorder="1" applyAlignment="1" applyProtection="1">
      <alignment horizontal="center" vertical="center"/>
      <protection/>
    </xf>
    <xf numFmtId="184" fontId="34" fillId="24" borderId="25" xfId="0" applyNumberFormat="1" applyFont="1" applyFill="1" applyBorder="1" applyAlignment="1" applyProtection="1">
      <alignment horizontal="right" vertical="center"/>
      <protection/>
    </xf>
    <xf numFmtId="184" fontId="35" fillId="24" borderId="10" xfId="0" applyNumberFormat="1" applyFont="1" applyFill="1" applyBorder="1" applyAlignment="1" applyProtection="1">
      <alignment horizontal="right" vertical="center"/>
      <protection/>
    </xf>
    <xf numFmtId="184" fontId="34" fillId="24" borderId="10" xfId="0" applyNumberFormat="1" applyFont="1" applyFill="1" applyBorder="1" applyAlignment="1" applyProtection="1">
      <alignment horizontal="right" vertical="center"/>
      <protection/>
    </xf>
    <xf numFmtId="184" fontId="42" fillId="24" borderId="32" xfId="0" applyNumberFormat="1" applyFont="1" applyFill="1" applyBorder="1" applyAlignment="1" applyProtection="1">
      <alignment horizontal="right" vertical="center"/>
      <protection/>
    </xf>
    <xf numFmtId="184" fontId="44" fillId="24" borderId="11" xfId="0" applyNumberFormat="1" applyFont="1" applyFill="1" applyBorder="1" applyAlignment="1" applyProtection="1">
      <alignment horizontal="right" vertical="center"/>
      <protection/>
    </xf>
    <xf numFmtId="184" fontId="42" fillId="24" borderId="11" xfId="0" applyNumberFormat="1" applyFont="1" applyFill="1" applyBorder="1" applyAlignment="1" applyProtection="1">
      <alignment horizontal="right" vertical="center"/>
      <protection/>
    </xf>
    <xf numFmtId="184" fontId="18" fillId="24" borderId="39" xfId="0" applyNumberFormat="1" applyFont="1" applyFill="1" applyBorder="1" applyAlignment="1" applyProtection="1">
      <alignment horizontal="right" vertical="center"/>
      <protection/>
    </xf>
    <xf numFmtId="184" fontId="31" fillId="24" borderId="29" xfId="0" applyNumberFormat="1" applyFont="1" applyFill="1" applyBorder="1" applyAlignment="1" applyProtection="1">
      <alignment horizontal="right" vertical="center"/>
      <protection/>
    </xf>
    <xf numFmtId="184" fontId="18" fillId="24" borderId="29" xfId="0" applyNumberFormat="1" applyFont="1" applyFill="1" applyBorder="1" applyAlignment="1" applyProtection="1">
      <alignment horizontal="right" vertical="center"/>
      <protection/>
    </xf>
    <xf numFmtId="184" fontId="18" fillId="24" borderId="32" xfId="0" applyNumberFormat="1" applyFont="1" applyFill="1" applyBorder="1" applyAlignment="1" applyProtection="1">
      <alignment horizontal="right" vertical="center"/>
      <protection/>
    </xf>
    <xf numFmtId="184" fontId="31" fillId="24" borderId="11" xfId="0" applyNumberFormat="1" applyFont="1" applyFill="1" applyBorder="1" applyAlignment="1" applyProtection="1">
      <alignment horizontal="right" vertical="center"/>
      <protection/>
    </xf>
    <xf numFmtId="184" fontId="18" fillId="24" borderId="11" xfId="0" applyNumberFormat="1" applyFont="1" applyFill="1" applyBorder="1" applyAlignment="1" applyProtection="1">
      <alignment horizontal="right" vertical="center"/>
      <protection/>
    </xf>
    <xf numFmtId="184" fontId="34" fillId="24" borderId="39" xfId="0" applyNumberFormat="1" applyFont="1" applyFill="1" applyBorder="1" applyAlignment="1" applyProtection="1">
      <alignment horizontal="right" vertical="center"/>
      <protection/>
    </xf>
    <xf numFmtId="184" fontId="35" fillId="24" borderId="29" xfId="0" applyNumberFormat="1" applyFont="1" applyFill="1" applyBorder="1" applyAlignment="1" applyProtection="1">
      <alignment horizontal="right" vertical="center"/>
      <protection/>
    </xf>
    <xf numFmtId="184" fontId="34" fillId="24" borderId="47" xfId="0" applyNumberFormat="1" applyFont="1" applyFill="1" applyBorder="1" applyAlignment="1" applyProtection="1">
      <alignment horizontal="right" vertical="center"/>
      <protection/>
    </xf>
    <xf numFmtId="184" fontId="35" fillId="24" borderId="42" xfId="0" applyNumberFormat="1" applyFont="1" applyFill="1" applyBorder="1" applyAlignment="1" applyProtection="1">
      <alignment horizontal="right" vertical="center"/>
      <protection/>
    </xf>
    <xf numFmtId="184" fontId="34" fillId="24" borderId="42" xfId="0" applyNumberFormat="1" applyFont="1" applyFill="1" applyBorder="1" applyAlignment="1" applyProtection="1">
      <alignment horizontal="right" vertical="center"/>
      <protection/>
    </xf>
    <xf numFmtId="184" fontId="10" fillId="0" borderId="0" xfId="0" applyNumberFormat="1" applyFont="1" applyFill="1" applyBorder="1" applyAlignment="1" applyProtection="1">
      <alignment horizontal="right" vertical="center"/>
      <protection/>
    </xf>
    <xf numFmtId="184" fontId="32" fillId="0" borderId="0" xfId="0" applyNumberFormat="1" applyFont="1" applyFill="1" applyBorder="1" applyAlignment="1" applyProtection="1">
      <alignment horizontal="right" vertical="center"/>
      <protection/>
    </xf>
    <xf numFmtId="184" fontId="25" fillId="0" borderId="0" xfId="0" applyNumberFormat="1" applyFont="1" applyFill="1" applyBorder="1" applyAlignment="1" applyProtection="1">
      <alignment horizontal="right" vertical="center"/>
      <protection/>
    </xf>
    <xf numFmtId="184" fontId="2" fillId="0" borderId="0" xfId="0" applyNumberFormat="1" applyFont="1" applyFill="1" applyBorder="1" applyAlignment="1" applyProtection="1">
      <alignment horizontal="right" vertical="top"/>
      <protection hidden="1"/>
    </xf>
    <xf numFmtId="184" fontId="22" fillId="0" borderId="0" xfId="0" applyNumberFormat="1" applyFont="1" applyFill="1" applyBorder="1" applyAlignment="1" applyProtection="1">
      <alignment horizontal="right" vertical="center"/>
      <protection/>
    </xf>
    <xf numFmtId="184" fontId="33" fillId="0" borderId="0" xfId="0" applyNumberFormat="1" applyFont="1" applyFill="1" applyBorder="1" applyAlignment="1" applyProtection="1">
      <alignment horizontal="right" vertical="center"/>
      <protection/>
    </xf>
    <xf numFmtId="184" fontId="21" fillId="0" borderId="0" xfId="0" applyNumberFormat="1" applyFont="1" applyFill="1" applyBorder="1" applyAlignment="1" applyProtection="1">
      <alignment horizontal="right" vertical="top"/>
      <protection/>
    </xf>
    <xf numFmtId="184" fontId="21" fillId="0" borderId="0" xfId="0" applyNumberFormat="1" applyFont="1" applyFill="1" applyBorder="1" applyAlignment="1" applyProtection="1">
      <alignment horizontal="right"/>
      <protection/>
    </xf>
    <xf numFmtId="184" fontId="13" fillId="0" borderId="0" xfId="0" applyNumberFormat="1" applyFont="1" applyFill="1" applyBorder="1" applyAlignment="1" applyProtection="1">
      <alignment horizontal="right"/>
      <protection/>
    </xf>
    <xf numFmtId="184" fontId="19" fillId="0" borderId="0" xfId="0" applyNumberFormat="1" applyFont="1" applyFill="1" applyBorder="1" applyAlignment="1" applyProtection="1">
      <alignment horizontal="right"/>
      <protection/>
    </xf>
    <xf numFmtId="184" fontId="41" fillId="0" borderId="0" xfId="0" applyNumberFormat="1" applyFont="1" applyFill="1" applyBorder="1" applyAlignment="1" applyProtection="1">
      <alignment horizontal="right"/>
      <protection/>
    </xf>
    <xf numFmtId="184" fontId="5" fillId="0" borderId="0" xfId="0" applyNumberFormat="1" applyFont="1" applyFill="1" applyBorder="1" applyAlignment="1" applyProtection="1">
      <alignment horizontal="right"/>
      <protection/>
    </xf>
    <xf numFmtId="184" fontId="12" fillId="0" borderId="0" xfId="0" applyNumberFormat="1" applyFont="1" applyFill="1" applyBorder="1" applyAlignment="1" applyProtection="1">
      <alignment horizontal="right"/>
      <protection/>
    </xf>
    <xf numFmtId="0" fontId="42" fillId="24" borderId="31" xfId="0" applyNumberFormat="1" applyFont="1" applyFill="1" applyBorder="1" applyAlignment="1" applyProtection="1">
      <alignment horizontal="center" vertical="center"/>
      <protection/>
    </xf>
    <xf numFmtId="0" fontId="42" fillId="24" borderId="27" xfId="0" applyNumberFormat="1" applyFont="1" applyFill="1" applyBorder="1" applyAlignment="1" applyProtection="1">
      <alignment horizontal="center" vertical="center"/>
      <protection/>
    </xf>
    <xf numFmtId="9" fontId="38" fillId="24" borderId="29" xfId="0" applyNumberFormat="1" applyFont="1" applyFill="1" applyBorder="1" applyAlignment="1" applyProtection="1">
      <alignment horizontal="center"/>
      <protection/>
    </xf>
    <xf numFmtId="184" fontId="42" fillId="24" borderId="39" xfId="0" applyNumberFormat="1" applyFont="1" applyFill="1" applyBorder="1" applyAlignment="1" applyProtection="1">
      <alignment horizontal="right" vertical="center"/>
      <protection/>
    </xf>
    <xf numFmtId="184" fontId="44" fillId="24" borderId="29" xfId="0" applyNumberFormat="1" applyFont="1" applyFill="1" applyBorder="1" applyAlignment="1" applyProtection="1">
      <alignment horizontal="right" vertical="center"/>
      <protection/>
    </xf>
    <xf numFmtId="184" fontId="42" fillId="24" borderId="29" xfId="0" applyNumberFormat="1" applyFont="1" applyFill="1" applyBorder="1" applyAlignment="1" applyProtection="1">
      <alignment horizontal="right" vertical="center"/>
      <protection/>
    </xf>
    <xf numFmtId="184" fontId="43" fillId="24" borderId="29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184" fontId="8" fillId="0" borderId="0" xfId="0" applyNumberFormat="1" applyFont="1" applyFill="1" applyBorder="1" applyAlignment="1" applyProtection="1">
      <alignment vertical="top"/>
      <protection hidden="1"/>
    </xf>
    <xf numFmtId="184" fontId="8" fillId="0" borderId="0" xfId="0" applyNumberFormat="1" applyFont="1" applyFill="1" applyBorder="1" applyAlignment="1" applyProtection="1">
      <alignment vertical="center"/>
      <protection hidden="1"/>
    </xf>
    <xf numFmtId="184" fontId="62" fillId="24" borderId="25" xfId="0" applyNumberFormat="1" applyFont="1" applyFill="1" applyBorder="1" applyAlignment="1" applyProtection="1">
      <alignment horizontal="right" vertical="center"/>
      <protection/>
    </xf>
    <xf numFmtId="0" fontId="34" fillId="24" borderId="17" xfId="0" applyNumberFormat="1" applyFont="1" applyFill="1" applyBorder="1" applyAlignment="1" applyProtection="1">
      <alignment horizontal="center" vertical="center"/>
      <protection/>
    </xf>
    <xf numFmtId="0" fontId="18" fillId="24" borderId="34" xfId="0" applyNumberFormat="1" applyFont="1" applyFill="1" applyBorder="1" applyAlignment="1" applyProtection="1">
      <alignment horizontal="center" vertical="center"/>
      <protection/>
    </xf>
    <xf numFmtId="0" fontId="18" fillId="24" borderId="31" xfId="0" applyNumberFormat="1" applyFont="1" applyFill="1" applyBorder="1" applyAlignment="1" applyProtection="1">
      <alignment horizontal="center" vertical="center"/>
      <protection/>
    </xf>
    <xf numFmtId="0" fontId="42" fillId="24" borderId="34" xfId="0" applyNumberFormat="1" applyFont="1" applyFill="1" applyBorder="1" applyAlignment="1" applyProtection="1">
      <alignment horizontal="center" vertical="center"/>
      <protection/>
    </xf>
    <xf numFmtId="0" fontId="34" fillId="24" borderId="31" xfId="0" applyNumberFormat="1" applyFont="1" applyFill="1" applyBorder="1" applyAlignment="1" applyProtection="1">
      <alignment horizontal="center" vertical="center"/>
      <protection/>
    </xf>
    <xf numFmtId="0" fontId="34" fillId="24" borderId="46" xfId="0" applyNumberFormat="1" applyFont="1" applyFill="1" applyBorder="1" applyAlignment="1" applyProtection="1">
      <alignment horizontal="center" vertical="center"/>
      <protection/>
    </xf>
    <xf numFmtId="184" fontId="44" fillId="24" borderId="39" xfId="0" applyNumberFormat="1" applyFont="1" applyFill="1" applyBorder="1" applyAlignment="1" applyProtection="1">
      <alignment horizontal="center" vertical="center"/>
      <protection/>
    </xf>
    <xf numFmtId="184" fontId="35" fillId="24" borderId="25" xfId="0" applyNumberFormat="1" applyFont="1" applyFill="1" applyBorder="1" applyAlignment="1" applyProtection="1">
      <alignment horizontal="center" vertical="center"/>
      <protection/>
    </xf>
    <xf numFmtId="184" fontId="44" fillId="24" borderId="32" xfId="0" applyNumberFormat="1" applyFont="1" applyFill="1" applyBorder="1" applyAlignment="1" applyProtection="1">
      <alignment horizontal="center" vertical="center"/>
      <protection/>
    </xf>
    <xf numFmtId="184" fontId="31" fillId="24" borderId="39" xfId="0" applyNumberFormat="1" applyFont="1" applyFill="1" applyBorder="1" applyAlignment="1" applyProtection="1">
      <alignment horizontal="center" vertical="center"/>
      <protection/>
    </xf>
    <xf numFmtId="184" fontId="31" fillId="24" borderId="32" xfId="0" applyNumberFormat="1" applyFont="1" applyFill="1" applyBorder="1" applyAlignment="1" applyProtection="1">
      <alignment horizontal="center" vertical="center"/>
      <protection/>
    </xf>
    <xf numFmtId="184" fontId="35" fillId="24" borderId="47" xfId="0" applyNumberFormat="1" applyFont="1" applyFill="1" applyBorder="1" applyAlignment="1" applyProtection="1">
      <alignment horizontal="center" vertical="center"/>
      <protection/>
    </xf>
    <xf numFmtId="0" fontId="3" fillId="24" borderId="36" xfId="0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1" fillId="22" borderId="55" xfId="0" applyFont="1" applyFill="1" applyBorder="1" applyAlignment="1" applyProtection="1">
      <alignment horizontal="center" textRotation="90"/>
      <protection/>
    </xf>
    <xf numFmtId="178" fontId="5" fillId="0" borderId="56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0" fontId="21" fillId="27" borderId="52" xfId="0" applyFont="1" applyFill="1" applyBorder="1" applyAlignment="1" applyProtection="1">
      <alignment horizontal="center" textRotation="90"/>
      <protection/>
    </xf>
    <xf numFmtId="0" fontId="6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top"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63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21" fillId="20" borderId="37" xfId="0" applyFont="1" applyFill="1" applyBorder="1" applyAlignment="1" applyProtection="1">
      <alignment horizontal="center" vertical="center"/>
      <protection/>
    </xf>
    <xf numFmtId="0" fontId="21" fillId="20" borderId="48" xfId="0" applyFont="1" applyFill="1" applyBorder="1" applyAlignment="1" applyProtection="1">
      <alignment horizontal="center" vertical="center"/>
      <protection/>
    </xf>
    <xf numFmtId="0" fontId="22" fillId="0" borderId="36" xfId="0" applyFont="1" applyFill="1" applyBorder="1" applyAlignment="1" applyProtection="1">
      <alignment horizontal="left" vertical="center" indent="1"/>
      <protection hidden="1"/>
    </xf>
    <xf numFmtId="0" fontId="22" fillId="0" borderId="24" xfId="0" applyFont="1" applyFill="1" applyBorder="1" applyAlignment="1" applyProtection="1">
      <alignment horizontal="left" vertical="center" indent="1"/>
      <protection hidden="1"/>
    </xf>
    <xf numFmtId="0" fontId="21" fillId="24" borderId="55" xfId="0" applyNumberFormat="1" applyFont="1" applyFill="1" applyBorder="1" applyAlignment="1" applyProtection="1">
      <alignment horizontal="center" textRotation="90"/>
      <protection/>
    </xf>
    <xf numFmtId="0" fontId="21" fillId="24" borderId="57" xfId="0" applyNumberFormat="1" applyFont="1" applyFill="1" applyBorder="1" applyAlignment="1" applyProtection="1">
      <alignment horizontal="center" textRotation="90"/>
      <protection/>
    </xf>
    <xf numFmtId="0" fontId="21" fillId="24" borderId="58" xfId="0" applyNumberFormat="1" applyFont="1" applyFill="1" applyBorder="1" applyAlignment="1" applyProtection="1">
      <alignment horizontal="center" textRotation="90"/>
      <protection/>
    </xf>
    <xf numFmtId="184" fontId="13" fillId="24" borderId="52" xfId="0" applyNumberFormat="1" applyFont="1" applyFill="1" applyBorder="1" applyAlignment="1" applyProtection="1">
      <alignment horizontal="center" textRotation="90"/>
      <protection/>
    </xf>
    <xf numFmtId="184" fontId="13" fillId="24" borderId="53" xfId="0" applyNumberFormat="1" applyFont="1" applyFill="1" applyBorder="1" applyAlignment="1" applyProtection="1">
      <alignment horizontal="center" textRotation="90"/>
      <protection/>
    </xf>
    <xf numFmtId="184" fontId="13" fillId="24" borderId="12" xfId="0" applyNumberFormat="1" applyFont="1" applyFill="1" applyBorder="1" applyAlignment="1" applyProtection="1">
      <alignment horizontal="center" textRotation="90"/>
      <protection/>
    </xf>
    <xf numFmtId="0" fontId="22" fillId="3" borderId="36" xfId="0" applyFont="1" applyFill="1" applyBorder="1" applyAlignment="1" applyProtection="1">
      <alignment horizontal="left" vertical="center" indent="1"/>
      <protection hidden="1"/>
    </xf>
    <xf numFmtId="0" fontId="22" fillId="3" borderId="24" xfId="0" applyFont="1" applyFill="1" applyBorder="1" applyAlignment="1" applyProtection="1">
      <alignment horizontal="left" vertical="center" indent="1"/>
      <protection hidden="1"/>
    </xf>
    <xf numFmtId="0" fontId="21" fillId="20" borderId="40" xfId="0" applyFont="1" applyFill="1" applyBorder="1" applyAlignment="1" applyProtection="1">
      <alignment horizontal="center" vertical="center"/>
      <protection/>
    </xf>
    <xf numFmtId="0" fontId="21" fillId="20" borderId="26" xfId="0" applyFont="1" applyFill="1" applyBorder="1" applyAlignment="1" applyProtection="1">
      <alignment horizontal="center" vertical="center"/>
      <protection/>
    </xf>
    <xf numFmtId="0" fontId="21" fillId="24" borderId="52" xfId="0" applyNumberFormat="1" applyFont="1" applyFill="1" applyBorder="1" applyAlignment="1" applyProtection="1">
      <alignment horizontal="center" textRotation="90"/>
      <protection/>
    </xf>
    <xf numFmtId="0" fontId="21" fillId="24" borderId="53" xfId="0" applyNumberFormat="1" applyFont="1" applyFill="1" applyBorder="1" applyAlignment="1" applyProtection="1">
      <alignment horizontal="center" textRotation="90"/>
      <protection/>
    </xf>
    <xf numFmtId="0" fontId="21" fillId="24" borderId="12" xfId="0" applyNumberFormat="1" applyFont="1" applyFill="1" applyBorder="1" applyAlignment="1" applyProtection="1">
      <alignment horizontal="center" textRotation="90"/>
      <protection/>
    </xf>
    <xf numFmtId="178" fontId="21" fillId="20" borderId="35" xfId="0" applyNumberFormat="1" applyFont="1" applyFill="1" applyBorder="1" applyAlignment="1" applyProtection="1">
      <alignment horizontal="left" vertical="center"/>
      <protection hidden="1"/>
    </xf>
    <xf numFmtId="178" fontId="21" fillId="20" borderId="33" xfId="0" applyNumberFormat="1" applyFont="1" applyFill="1" applyBorder="1" applyAlignment="1" applyProtection="1">
      <alignment horizontal="left" vertical="center"/>
      <protection hidden="1"/>
    </xf>
    <xf numFmtId="184" fontId="36" fillId="24" borderId="52" xfId="0" applyNumberFormat="1" applyFont="1" applyFill="1" applyBorder="1" applyAlignment="1" applyProtection="1">
      <alignment horizontal="center" textRotation="90"/>
      <protection/>
    </xf>
    <xf numFmtId="184" fontId="36" fillId="24" borderId="53" xfId="0" applyNumberFormat="1" applyFont="1" applyFill="1" applyBorder="1" applyAlignment="1" applyProtection="1">
      <alignment horizontal="center" textRotation="90"/>
      <protection/>
    </xf>
    <xf numFmtId="184" fontId="36" fillId="24" borderId="12" xfId="0" applyNumberFormat="1" applyFont="1" applyFill="1" applyBorder="1" applyAlignment="1" applyProtection="1">
      <alignment horizontal="center" textRotation="90"/>
      <protection/>
    </xf>
    <xf numFmtId="0" fontId="21" fillId="24" borderId="59" xfId="0" applyNumberFormat="1" applyFont="1" applyFill="1" applyBorder="1" applyAlignment="1" applyProtection="1">
      <alignment horizontal="center" textRotation="90"/>
      <protection/>
    </xf>
    <xf numFmtId="0" fontId="21" fillId="24" borderId="49" xfId="0" applyNumberFormat="1" applyFont="1" applyFill="1" applyBorder="1" applyAlignment="1" applyProtection="1">
      <alignment horizontal="center" textRotation="90"/>
      <protection/>
    </xf>
    <xf numFmtId="0" fontId="21" fillId="24" borderId="45" xfId="0" applyNumberFormat="1" applyFont="1" applyFill="1" applyBorder="1" applyAlignment="1" applyProtection="1">
      <alignment horizontal="center" textRotation="90"/>
      <protection/>
    </xf>
    <xf numFmtId="9" fontId="38" fillId="24" borderId="52" xfId="0" applyNumberFormat="1" applyFont="1" applyFill="1" applyBorder="1" applyAlignment="1" applyProtection="1">
      <alignment horizontal="center" textRotation="90"/>
      <protection/>
    </xf>
    <xf numFmtId="9" fontId="38" fillId="24" borderId="53" xfId="0" applyNumberFormat="1" applyFont="1" applyFill="1" applyBorder="1" applyAlignment="1" applyProtection="1">
      <alignment horizontal="center" textRotation="90"/>
      <protection/>
    </xf>
    <xf numFmtId="9" fontId="38" fillId="24" borderId="12" xfId="0" applyNumberFormat="1" applyFont="1" applyFill="1" applyBorder="1" applyAlignment="1" applyProtection="1">
      <alignment horizontal="center" textRotation="90"/>
      <protection/>
    </xf>
    <xf numFmtId="184" fontId="21" fillId="24" borderId="52" xfId="0" applyNumberFormat="1" applyFont="1" applyFill="1" applyBorder="1" applyAlignment="1" applyProtection="1">
      <alignment horizontal="right" textRotation="90"/>
      <protection/>
    </xf>
    <xf numFmtId="184" fontId="21" fillId="24" borderId="53" xfId="0" applyNumberFormat="1" applyFont="1" applyFill="1" applyBorder="1" applyAlignment="1" applyProtection="1">
      <alignment horizontal="right" textRotation="90"/>
      <protection/>
    </xf>
    <xf numFmtId="184" fontId="21" fillId="24" borderId="12" xfId="0" applyNumberFormat="1" applyFont="1" applyFill="1" applyBorder="1" applyAlignment="1" applyProtection="1">
      <alignment horizontal="right" textRotation="90"/>
      <protection/>
    </xf>
    <xf numFmtId="0" fontId="21" fillId="20" borderId="21" xfId="0" applyFont="1" applyFill="1" applyBorder="1" applyAlignment="1" applyProtection="1">
      <alignment horizontal="center" vertical="center"/>
      <protection/>
    </xf>
    <xf numFmtId="184" fontId="13" fillId="24" borderId="52" xfId="0" applyNumberFormat="1" applyFont="1" applyFill="1" applyBorder="1" applyAlignment="1" applyProtection="1">
      <alignment horizontal="right" textRotation="90"/>
      <protection/>
    </xf>
    <xf numFmtId="184" fontId="13" fillId="24" borderId="53" xfId="0" applyNumberFormat="1" applyFont="1" applyFill="1" applyBorder="1" applyAlignment="1" applyProtection="1">
      <alignment horizontal="right" textRotation="90"/>
      <protection/>
    </xf>
    <xf numFmtId="184" fontId="13" fillId="24" borderId="12" xfId="0" applyNumberFormat="1" applyFont="1" applyFill="1" applyBorder="1" applyAlignment="1" applyProtection="1">
      <alignment horizontal="right" textRotation="90"/>
      <protection/>
    </xf>
    <xf numFmtId="0" fontId="28" fillId="24" borderId="55" xfId="0" applyNumberFormat="1" applyFont="1" applyFill="1" applyBorder="1" applyAlignment="1" applyProtection="1">
      <alignment horizontal="center" textRotation="90"/>
      <protection/>
    </xf>
    <xf numFmtId="0" fontId="28" fillId="24" borderId="57" xfId="0" applyNumberFormat="1" applyFont="1" applyFill="1" applyBorder="1" applyAlignment="1" applyProtection="1">
      <alignment horizontal="center" textRotation="90"/>
      <protection/>
    </xf>
    <xf numFmtId="0" fontId="28" fillId="24" borderId="58" xfId="0" applyNumberFormat="1" applyFont="1" applyFill="1" applyBorder="1" applyAlignment="1" applyProtection="1">
      <alignment horizontal="center" textRotation="90"/>
      <protection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0" fontId="27" fillId="24" borderId="14" xfId="0" applyFont="1" applyFill="1" applyBorder="1" applyAlignment="1" applyProtection="1">
      <alignment horizontal="center" vertical="center"/>
      <protection hidden="1"/>
    </xf>
    <xf numFmtId="0" fontId="27" fillId="24" borderId="60" xfId="0" applyFont="1" applyFill="1" applyBorder="1" applyAlignment="1" applyProtection="1">
      <alignment horizontal="center" vertical="center"/>
      <protection hidden="1"/>
    </xf>
    <xf numFmtId="0" fontId="27" fillId="24" borderId="61" xfId="0" applyFont="1" applyFill="1" applyBorder="1" applyAlignment="1" applyProtection="1">
      <alignment horizontal="center" vertical="center"/>
      <protection hidden="1"/>
    </xf>
    <xf numFmtId="0" fontId="29" fillId="24" borderId="61" xfId="0" applyFont="1" applyFill="1" applyBorder="1" applyAlignment="1">
      <alignment horizontal="center" vertical="center"/>
    </xf>
    <xf numFmtId="0" fontId="26" fillId="24" borderId="13" xfId="0" applyFont="1" applyFill="1" applyBorder="1" applyAlignment="1" applyProtection="1">
      <alignment horizontal="center" vertical="center"/>
      <protection hidden="1"/>
    </xf>
    <xf numFmtId="0" fontId="26" fillId="24" borderId="16" xfId="0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1" fillId="20" borderId="62" xfId="0" applyFont="1" applyFill="1" applyBorder="1" applyAlignment="1" applyProtection="1">
      <alignment horizontal="left"/>
      <protection hidden="1"/>
    </xf>
    <xf numFmtId="0" fontId="21" fillId="20" borderId="63" xfId="0" applyFont="1" applyFill="1" applyBorder="1" applyAlignment="1" applyProtection="1">
      <alignment horizontal="left"/>
      <protection hidden="1"/>
    </xf>
    <xf numFmtId="0" fontId="21" fillId="20" borderId="22" xfId="0" applyFont="1" applyFill="1" applyBorder="1" applyAlignment="1" applyProtection="1">
      <alignment horizontal="left" vertical="center"/>
      <protection hidden="1"/>
    </xf>
    <xf numFmtId="0" fontId="21" fillId="20" borderId="23" xfId="0" applyFont="1" applyFill="1" applyBorder="1" applyAlignment="1" applyProtection="1">
      <alignment horizontal="left" vertical="center"/>
      <protection hidden="1"/>
    </xf>
    <xf numFmtId="0" fontId="21" fillId="20" borderId="59" xfId="0" applyNumberFormat="1" applyFont="1" applyFill="1" applyBorder="1" applyAlignment="1" applyProtection="1">
      <alignment horizontal="center" textRotation="90"/>
      <protection/>
    </xf>
    <xf numFmtId="0" fontId="21" fillId="20" borderId="49" xfId="0" applyNumberFormat="1" applyFont="1" applyFill="1" applyBorder="1" applyAlignment="1" applyProtection="1">
      <alignment horizontal="center" textRotation="90"/>
      <protection/>
    </xf>
    <xf numFmtId="0" fontId="21" fillId="20" borderId="45" xfId="0" applyNumberFormat="1" applyFont="1" applyFill="1" applyBorder="1" applyAlignment="1" applyProtection="1">
      <alignment horizontal="center" textRotation="90"/>
      <protection/>
    </xf>
    <xf numFmtId="0" fontId="21" fillId="24" borderId="64" xfId="0" applyNumberFormat="1" applyFont="1" applyFill="1" applyBorder="1" applyAlignment="1" applyProtection="1">
      <alignment horizontal="center" textRotation="90"/>
      <protection/>
    </xf>
    <xf numFmtId="0" fontId="21" fillId="24" borderId="65" xfId="0" applyNumberFormat="1" applyFont="1" applyFill="1" applyBorder="1" applyAlignment="1" applyProtection="1">
      <alignment horizontal="center" textRotation="90"/>
      <protection/>
    </xf>
    <xf numFmtId="0" fontId="21" fillId="24" borderId="66" xfId="0" applyNumberFormat="1" applyFont="1" applyFill="1" applyBorder="1" applyAlignment="1" applyProtection="1">
      <alignment horizontal="center" textRotation="90"/>
      <protection/>
    </xf>
    <xf numFmtId="0" fontId="2" fillId="20" borderId="62" xfId="0" applyFont="1" applyFill="1" applyBorder="1" applyAlignment="1" applyProtection="1">
      <alignment horizontal="center" vertical="center"/>
      <protection hidden="1"/>
    </xf>
    <xf numFmtId="0" fontId="2" fillId="20" borderId="67" xfId="0" applyFont="1" applyFill="1" applyBorder="1" applyAlignment="1" applyProtection="1">
      <alignment horizontal="center" vertical="center"/>
      <protection hidden="1"/>
    </xf>
    <xf numFmtId="0" fontId="0" fillId="0" borderId="63" xfId="0" applyBorder="1" applyAlignment="1">
      <alignment horizontal="center" vertical="center"/>
    </xf>
    <xf numFmtId="0" fontId="4" fillId="20" borderId="64" xfId="0" applyNumberFormat="1" applyFont="1" applyFill="1" applyBorder="1" applyAlignment="1" applyProtection="1">
      <alignment horizontal="center" textRotation="90"/>
      <protection/>
    </xf>
    <xf numFmtId="0" fontId="4" fillId="20" borderId="65" xfId="0" applyNumberFormat="1" applyFont="1" applyFill="1" applyBorder="1" applyAlignment="1" applyProtection="1">
      <alignment horizontal="center" textRotation="90"/>
      <protection/>
    </xf>
    <xf numFmtId="0" fontId="4" fillId="20" borderId="32" xfId="0" applyNumberFormat="1" applyFont="1" applyFill="1" applyBorder="1" applyAlignment="1" applyProtection="1">
      <alignment horizontal="center" textRotation="90"/>
      <protection/>
    </xf>
    <xf numFmtId="0" fontId="4" fillId="20" borderId="16" xfId="0" applyNumberFormat="1" applyFont="1" applyFill="1" applyBorder="1" applyAlignment="1" applyProtection="1">
      <alignment horizontal="center" textRotation="90"/>
      <protection/>
    </xf>
    <xf numFmtId="0" fontId="4" fillId="20" borderId="0" xfId="0" applyNumberFormat="1" applyFont="1" applyFill="1" applyBorder="1" applyAlignment="1" applyProtection="1">
      <alignment horizontal="center" textRotation="90"/>
      <protection/>
    </xf>
    <xf numFmtId="0" fontId="4" fillId="20" borderId="20" xfId="0" applyNumberFormat="1" applyFont="1" applyFill="1" applyBorder="1" applyAlignment="1" applyProtection="1">
      <alignment horizontal="center" textRotation="90"/>
      <protection/>
    </xf>
    <xf numFmtId="0" fontId="4" fillId="20" borderId="30" xfId="0" applyNumberFormat="1" applyFont="1" applyFill="1" applyBorder="1" applyAlignment="1" applyProtection="1">
      <alignment horizontal="center" textRotation="90"/>
      <protection/>
    </xf>
    <xf numFmtId="0" fontId="4" fillId="20" borderId="52" xfId="0" applyNumberFormat="1" applyFont="1" applyFill="1" applyBorder="1" applyAlignment="1" applyProtection="1">
      <alignment horizontal="center" textRotation="90"/>
      <protection/>
    </xf>
    <xf numFmtId="0" fontId="4" fillId="20" borderId="53" xfId="0" applyNumberFormat="1" applyFont="1" applyFill="1" applyBorder="1" applyAlignment="1" applyProtection="1">
      <alignment horizontal="center" textRotation="90"/>
      <protection/>
    </xf>
    <xf numFmtId="0" fontId="4" fillId="20" borderId="11" xfId="0" applyNumberFormat="1" applyFont="1" applyFill="1" applyBorder="1" applyAlignment="1" applyProtection="1">
      <alignment horizontal="center" textRotation="90"/>
      <protection/>
    </xf>
    <xf numFmtId="0" fontId="4" fillId="20" borderId="59" xfId="0" applyNumberFormat="1" applyFont="1" applyFill="1" applyBorder="1" applyAlignment="1" applyProtection="1">
      <alignment horizontal="center" textRotation="90"/>
      <protection/>
    </xf>
    <xf numFmtId="0" fontId="4" fillId="20" borderId="49" xfId="0" applyNumberFormat="1" applyFont="1" applyFill="1" applyBorder="1" applyAlignment="1" applyProtection="1">
      <alignment horizontal="center" textRotation="90"/>
      <protection/>
    </xf>
    <xf numFmtId="0" fontId="4" fillId="20" borderId="34" xfId="0" applyNumberFormat="1" applyFont="1" applyFill="1" applyBorder="1" applyAlignment="1" applyProtection="1">
      <alignment horizontal="center" textRotation="90"/>
      <protection/>
    </xf>
    <xf numFmtId="0" fontId="4" fillId="20" borderId="18" xfId="0" applyNumberFormat="1" applyFont="1" applyFill="1" applyBorder="1" applyAlignment="1" applyProtection="1">
      <alignment horizontal="center" textRotation="90"/>
      <protection/>
    </xf>
    <xf numFmtId="0" fontId="4" fillId="20" borderId="31" xfId="0" applyNumberFormat="1" applyFont="1" applyFill="1" applyBorder="1" applyAlignment="1" applyProtection="1">
      <alignment horizontal="center" textRotation="90"/>
      <protection/>
    </xf>
    <xf numFmtId="0" fontId="4" fillId="20" borderId="22" xfId="0" applyFont="1" applyFill="1" applyBorder="1" applyAlignment="1" applyProtection="1">
      <alignment horizontal="left" vertical="center"/>
      <protection hidden="1"/>
    </xf>
    <xf numFmtId="0" fontId="4" fillId="20" borderId="50" xfId="0" applyFont="1" applyFill="1" applyBorder="1" applyAlignment="1" applyProtection="1">
      <alignment horizontal="left" vertical="center"/>
      <protection hidden="1"/>
    </xf>
    <xf numFmtId="178" fontId="6" fillId="20" borderId="68" xfId="0" applyNumberFormat="1" applyFont="1" applyFill="1" applyBorder="1" applyAlignment="1" applyProtection="1">
      <alignment horizontal="left" vertical="center"/>
      <protection hidden="1"/>
    </xf>
    <xf numFmtId="178" fontId="6" fillId="20" borderId="69" xfId="0" applyNumberFormat="1" applyFont="1" applyFill="1" applyBorder="1" applyAlignment="1" applyProtection="1">
      <alignment horizontal="left" vertical="center"/>
      <protection hidden="1"/>
    </xf>
    <xf numFmtId="178" fontId="5" fillId="20" borderId="70" xfId="0" applyNumberFormat="1" applyFont="1" applyFill="1" applyBorder="1" applyAlignment="1" applyProtection="1">
      <alignment horizontal="left" vertical="center"/>
      <protection hidden="1"/>
    </xf>
    <xf numFmtId="178" fontId="5" fillId="20" borderId="71" xfId="0" applyNumberFormat="1" applyFont="1" applyFill="1" applyBorder="1" applyAlignment="1" applyProtection="1">
      <alignment horizontal="left" vertical="center"/>
      <protection hidden="1"/>
    </xf>
    <xf numFmtId="0" fontId="4" fillId="20" borderId="13" xfId="0" applyNumberFormat="1" applyFont="1" applyFill="1" applyBorder="1" applyAlignment="1" applyProtection="1">
      <alignment horizontal="center" textRotation="90"/>
      <protection/>
    </xf>
    <xf numFmtId="0" fontId="4" fillId="20" borderId="27" xfId="0" applyNumberFormat="1" applyFont="1" applyFill="1" applyBorder="1" applyAlignment="1" applyProtection="1">
      <alignment horizontal="center" textRotation="90"/>
      <protection/>
    </xf>
    <xf numFmtId="0" fontId="4" fillId="20" borderId="15" xfId="0" applyNumberFormat="1" applyFont="1" applyFill="1" applyBorder="1" applyAlignment="1" applyProtection="1">
      <alignment horizontal="center" textRotation="90"/>
      <protection/>
    </xf>
    <xf numFmtId="0" fontId="4" fillId="20" borderId="29" xfId="0" applyNumberFormat="1" applyFont="1" applyFill="1" applyBorder="1" applyAlignment="1" applyProtection="1">
      <alignment horizontal="center" textRotation="90"/>
      <protection/>
    </xf>
    <xf numFmtId="0" fontId="1" fillId="20" borderId="62" xfId="0" applyFont="1" applyFill="1" applyBorder="1" applyAlignment="1" applyProtection="1">
      <alignment horizontal="center" vertical="center"/>
      <protection hidden="1"/>
    </xf>
    <xf numFmtId="0" fontId="1" fillId="20" borderId="63" xfId="0" applyFont="1" applyFill="1" applyBorder="1" applyAlignment="1" applyProtection="1">
      <alignment horizontal="center" vertical="center"/>
      <protection hidden="1"/>
    </xf>
    <xf numFmtId="0" fontId="4" fillId="20" borderId="21" xfId="0" applyNumberFormat="1" applyFont="1" applyFill="1" applyBorder="1" applyAlignment="1" applyProtection="1">
      <alignment horizontal="center" textRotation="90"/>
      <protection/>
    </xf>
    <xf numFmtId="0" fontId="4" fillId="20" borderId="40" xfId="0" applyNumberFormat="1" applyFont="1" applyFill="1" applyBorder="1" applyAlignment="1" applyProtection="1">
      <alignment horizontal="center" textRotation="90"/>
      <protection/>
    </xf>
  </cellXfs>
  <cellStyles count="49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Followed Hyperlink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25" sqref="U25"/>
    </sheetView>
  </sheetViews>
  <sheetFormatPr defaultColWidth="3.8515625" defaultRowHeight="12.75"/>
  <cols>
    <col min="1" max="1" width="3.00390625" style="157" customWidth="1"/>
    <col min="2" max="2" width="17.421875" style="158" customWidth="1"/>
    <col min="3" max="5" width="4.8515625" style="162" customWidth="1"/>
    <col min="6" max="14" width="4.8515625" style="158" customWidth="1"/>
    <col min="15" max="24" width="4.8515625" style="162" customWidth="1"/>
    <col min="25" max="25" width="4.7109375" style="160" customWidth="1"/>
    <col min="26" max="26" width="6.28125" style="160" customWidth="1"/>
    <col min="27" max="27" width="6.8515625" style="161" customWidth="1"/>
    <col min="28" max="28" width="5.00390625" style="161" customWidth="1"/>
    <col min="29" max="29" width="6.7109375" style="290" customWidth="1"/>
    <col min="30" max="30" width="6.57421875" style="338" customWidth="1"/>
    <col min="31" max="31" width="6.7109375" style="444" customWidth="1"/>
    <col min="32" max="32" width="6.7109375" style="445" customWidth="1"/>
    <col min="33" max="33" width="6.7109375" style="444" customWidth="1"/>
    <col min="34" max="34" width="5.57421875" style="297" customWidth="1"/>
    <col min="35" max="35" width="4.140625" style="161" customWidth="1"/>
    <col min="36" max="36" width="4.8515625" style="161" hidden="1" customWidth="1"/>
    <col min="37" max="38" width="5.00390625" style="161" hidden="1" customWidth="1"/>
    <col min="39" max="16384" width="3.8515625" style="162" customWidth="1"/>
  </cols>
  <sheetData>
    <row r="1" spans="1:38" s="208" customFormat="1" ht="23.25" customHeight="1" thickBot="1">
      <c r="A1" s="525" t="s">
        <v>54</v>
      </c>
      <c r="B1" s="526"/>
      <c r="C1" s="527" t="s">
        <v>45</v>
      </c>
      <c r="D1" s="520"/>
      <c r="E1" s="520"/>
      <c r="F1" s="520"/>
      <c r="G1" s="520"/>
      <c r="H1" s="520"/>
      <c r="I1" s="520"/>
      <c r="J1" s="520"/>
      <c r="K1" s="520"/>
      <c r="L1" s="283"/>
      <c r="M1" s="283"/>
      <c r="N1" s="522" t="s">
        <v>43</v>
      </c>
      <c r="O1" s="523"/>
      <c r="P1" s="523"/>
      <c r="Q1" s="523"/>
      <c r="R1" s="523"/>
      <c r="S1" s="523"/>
      <c r="T1" s="523"/>
      <c r="U1" s="523"/>
      <c r="V1" s="523"/>
      <c r="W1" s="523"/>
      <c r="X1" s="524"/>
      <c r="Y1" s="486" t="s">
        <v>4</v>
      </c>
      <c r="Z1" s="489" t="s">
        <v>47</v>
      </c>
      <c r="AA1" s="496" t="s">
        <v>48</v>
      </c>
      <c r="AB1" s="504" t="s">
        <v>61</v>
      </c>
      <c r="AC1" s="517" t="s">
        <v>42</v>
      </c>
      <c r="AD1" s="507" t="s">
        <v>52</v>
      </c>
      <c r="AE1" s="510" t="s">
        <v>7</v>
      </c>
      <c r="AF1" s="514" t="s">
        <v>50</v>
      </c>
      <c r="AG1" s="510" t="s">
        <v>51</v>
      </c>
      <c r="AH1" s="501" t="s">
        <v>49</v>
      </c>
      <c r="AI1" s="504" t="s">
        <v>60</v>
      </c>
      <c r="AJ1" s="520" t="s">
        <v>44</v>
      </c>
      <c r="AK1" s="520"/>
      <c r="AL1" s="521"/>
    </row>
    <row r="2" spans="1:38" s="5" customFormat="1" ht="74.25" customHeight="1">
      <c r="A2" s="528" t="s">
        <v>14</v>
      </c>
      <c r="B2" s="529"/>
      <c r="C2" s="282" t="s">
        <v>19</v>
      </c>
      <c r="D2" s="282" t="s">
        <v>15</v>
      </c>
      <c r="E2" s="282" t="s">
        <v>17</v>
      </c>
      <c r="F2" s="282" t="s">
        <v>23</v>
      </c>
      <c r="G2" s="282" t="s">
        <v>20</v>
      </c>
      <c r="H2" s="282" t="s">
        <v>18</v>
      </c>
      <c r="I2" s="282" t="s">
        <v>53</v>
      </c>
      <c r="J2" s="282" t="s">
        <v>28</v>
      </c>
      <c r="K2" s="282" t="s">
        <v>22</v>
      </c>
      <c r="L2" s="282" t="s">
        <v>16</v>
      </c>
      <c r="M2" s="282" t="s">
        <v>66</v>
      </c>
      <c r="N2" s="282" t="s">
        <v>15</v>
      </c>
      <c r="O2" s="282" t="s">
        <v>17</v>
      </c>
      <c r="P2" s="282" t="s">
        <v>21</v>
      </c>
      <c r="Q2" s="282" t="s">
        <v>19</v>
      </c>
      <c r="R2" s="282" t="s">
        <v>53</v>
      </c>
      <c r="S2" s="282" t="s">
        <v>16</v>
      </c>
      <c r="T2" s="282" t="s">
        <v>23</v>
      </c>
      <c r="U2" s="282" t="s">
        <v>20</v>
      </c>
      <c r="V2" s="282" t="s">
        <v>18</v>
      </c>
      <c r="W2" s="282" t="s">
        <v>24</v>
      </c>
      <c r="X2" s="475" t="s">
        <v>22</v>
      </c>
      <c r="Y2" s="487"/>
      <c r="Z2" s="490"/>
      <c r="AA2" s="497"/>
      <c r="AB2" s="505"/>
      <c r="AC2" s="518"/>
      <c r="AD2" s="508"/>
      <c r="AE2" s="511"/>
      <c r="AF2" s="515"/>
      <c r="AG2" s="511"/>
      <c r="AH2" s="502"/>
      <c r="AI2" s="505"/>
      <c r="AJ2" s="535" t="s">
        <v>11</v>
      </c>
      <c r="AK2" s="496" t="s">
        <v>12</v>
      </c>
      <c r="AL2" s="532" t="s">
        <v>13</v>
      </c>
    </row>
    <row r="3" spans="1:38" s="8" customFormat="1" ht="14.25" customHeight="1">
      <c r="A3" s="530" t="s">
        <v>26</v>
      </c>
      <c r="B3" s="531"/>
      <c r="C3" s="313">
        <v>40918</v>
      </c>
      <c r="D3" s="313">
        <v>40932</v>
      </c>
      <c r="E3" s="313">
        <v>40946</v>
      </c>
      <c r="F3" s="313">
        <v>40960</v>
      </c>
      <c r="G3" s="313">
        <v>40974</v>
      </c>
      <c r="H3" s="313">
        <v>40988</v>
      </c>
      <c r="I3" s="313">
        <v>41002</v>
      </c>
      <c r="J3" s="313">
        <v>41016</v>
      </c>
      <c r="K3" s="313">
        <v>41031</v>
      </c>
      <c r="L3" s="313">
        <v>41044</v>
      </c>
      <c r="M3" s="313"/>
      <c r="N3" s="313">
        <v>41072</v>
      </c>
      <c r="O3" s="313">
        <v>41128</v>
      </c>
      <c r="P3" s="313">
        <v>41142</v>
      </c>
      <c r="Q3" s="313">
        <v>41156</v>
      </c>
      <c r="R3" s="313">
        <v>41170</v>
      </c>
      <c r="S3" s="313">
        <v>41184</v>
      </c>
      <c r="T3" s="313">
        <v>41212</v>
      </c>
      <c r="U3" s="313">
        <v>41205</v>
      </c>
      <c r="V3" s="313">
        <v>41219</v>
      </c>
      <c r="W3" s="313">
        <v>41233</v>
      </c>
      <c r="X3" s="472">
        <v>41247</v>
      </c>
      <c r="Y3" s="487"/>
      <c r="Z3" s="490"/>
      <c r="AA3" s="497"/>
      <c r="AB3" s="505"/>
      <c r="AC3" s="518"/>
      <c r="AD3" s="508"/>
      <c r="AE3" s="511"/>
      <c r="AF3" s="515"/>
      <c r="AG3" s="511"/>
      <c r="AH3" s="502"/>
      <c r="AI3" s="505"/>
      <c r="AJ3" s="536"/>
      <c r="AK3" s="497"/>
      <c r="AL3" s="533"/>
    </row>
    <row r="4" spans="1:38" s="8" customFormat="1" ht="18.75" customHeight="1" thickBot="1">
      <c r="A4" s="499" t="s">
        <v>56</v>
      </c>
      <c r="B4" s="500"/>
      <c r="C4" s="473">
        <v>1</v>
      </c>
      <c r="D4" s="473">
        <v>2</v>
      </c>
      <c r="E4" s="473">
        <v>3</v>
      </c>
      <c r="F4" s="473">
        <v>4</v>
      </c>
      <c r="G4" s="473">
        <v>5</v>
      </c>
      <c r="H4" s="473">
        <v>6</v>
      </c>
      <c r="I4" s="473">
        <v>7</v>
      </c>
      <c r="J4" s="473">
        <v>8</v>
      </c>
      <c r="K4" s="473">
        <v>9</v>
      </c>
      <c r="L4" s="473">
        <v>10</v>
      </c>
      <c r="M4" s="473">
        <v>11</v>
      </c>
      <c r="N4" s="473">
        <v>12</v>
      </c>
      <c r="O4" s="473">
        <v>13</v>
      </c>
      <c r="P4" s="473">
        <v>14</v>
      </c>
      <c r="Q4" s="473">
        <v>15</v>
      </c>
      <c r="R4" s="473">
        <v>16</v>
      </c>
      <c r="S4" s="473">
        <v>17</v>
      </c>
      <c r="T4" s="473">
        <v>18</v>
      </c>
      <c r="U4" s="473">
        <v>19</v>
      </c>
      <c r="V4" s="473">
        <v>20</v>
      </c>
      <c r="W4" s="474">
        <v>21</v>
      </c>
      <c r="X4" s="474">
        <v>22</v>
      </c>
      <c r="Y4" s="488"/>
      <c r="Z4" s="491"/>
      <c r="AA4" s="498"/>
      <c r="AB4" s="506"/>
      <c r="AC4" s="519"/>
      <c r="AD4" s="509"/>
      <c r="AE4" s="512"/>
      <c r="AF4" s="516"/>
      <c r="AG4" s="512"/>
      <c r="AH4" s="503"/>
      <c r="AI4" s="506"/>
      <c r="AJ4" s="537"/>
      <c r="AK4" s="498"/>
      <c r="AL4" s="534"/>
    </row>
    <row r="5" spans="1:50" s="307" customFormat="1" ht="9.75" customHeight="1">
      <c r="A5" s="513">
        <v>1</v>
      </c>
      <c r="B5" s="484" t="s">
        <v>18</v>
      </c>
      <c r="C5" s="369"/>
      <c r="D5" s="252">
        <v>8</v>
      </c>
      <c r="E5" s="252">
        <v>6</v>
      </c>
      <c r="F5" s="256">
        <v>2</v>
      </c>
      <c r="G5" s="253">
        <v>10</v>
      </c>
      <c r="H5" s="255">
        <v>5</v>
      </c>
      <c r="I5" s="259">
        <v>3</v>
      </c>
      <c r="J5" s="257">
        <v>9</v>
      </c>
      <c r="K5" s="258">
        <v>4</v>
      </c>
      <c r="L5" s="252">
        <v>7</v>
      </c>
      <c r="M5" s="341">
        <v>11</v>
      </c>
      <c r="N5" s="360"/>
      <c r="O5" s="251">
        <v>8</v>
      </c>
      <c r="P5" s="251">
        <v>6</v>
      </c>
      <c r="Q5" s="259">
        <v>2</v>
      </c>
      <c r="R5" s="254">
        <v>10</v>
      </c>
      <c r="S5" s="260">
        <v>5</v>
      </c>
      <c r="T5" s="258">
        <v>3</v>
      </c>
      <c r="U5" s="258">
        <v>9</v>
      </c>
      <c r="V5" s="314">
        <v>4</v>
      </c>
      <c r="W5" s="259">
        <v>7</v>
      </c>
      <c r="X5" s="326">
        <v>11</v>
      </c>
      <c r="Y5" s="311"/>
      <c r="Z5" s="463"/>
      <c r="AA5" s="309"/>
      <c r="AB5" s="446"/>
      <c r="AC5" s="447"/>
      <c r="AD5" s="448"/>
      <c r="AE5" s="449"/>
      <c r="AF5" s="450"/>
      <c r="AG5" s="451"/>
      <c r="AH5" s="452"/>
      <c r="AI5" s="446"/>
      <c r="AJ5" s="308"/>
      <c r="AK5" s="310"/>
      <c r="AL5" s="312"/>
      <c r="AO5" s="34"/>
      <c r="AP5" s="34"/>
      <c r="AQ5" s="34"/>
      <c r="AR5" s="34"/>
      <c r="AS5" s="34"/>
      <c r="AT5" s="34"/>
      <c r="AU5" s="34"/>
      <c r="AV5" s="34"/>
      <c r="AW5" s="34"/>
      <c r="AX5" s="454"/>
    </row>
    <row r="6" spans="1:50" s="52" customFormat="1" ht="13.5" customHeight="1">
      <c r="A6" s="495"/>
      <c r="B6" s="485"/>
      <c r="C6" s="380"/>
      <c r="D6" s="284">
        <v>0</v>
      </c>
      <c r="E6" s="381">
        <v>0</v>
      </c>
      <c r="F6" s="284">
        <v>1</v>
      </c>
      <c r="G6" s="382">
        <v>0</v>
      </c>
      <c r="H6" s="383">
        <v>0.5</v>
      </c>
      <c r="I6" s="284">
        <v>0</v>
      </c>
      <c r="J6" s="384">
        <v>1</v>
      </c>
      <c r="K6" s="284">
        <v>0</v>
      </c>
      <c r="L6" s="284">
        <v>0</v>
      </c>
      <c r="M6" s="327">
        <v>0.5</v>
      </c>
      <c r="N6" s="385"/>
      <c r="O6" s="284">
        <v>0.5</v>
      </c>
      <c r="P6" s="284">
        <v>1</v>
      </c>
      <c r="Q6" s="381">
        <v>1</v>
      </c>
      <c r="R6" s="384">
        <v>0</v>
      </c>
      <c r="S6" s="383">
        <v>1</v>
      </c>
      <c r="T6" s="284">
        <v>0</v>
      </c>
      <c r="U6" s="284">
        <v>0</v>
      </c>
      <c r="V6" s="386">
        <v>1</v>
      </c>
      <c r="W6" s="381">
        <v>0</v>
      </c>
      <c r="X6" s="327">
        <v>1</v>
      </c>
      <c r="Y6" s="291">
        <f>COUNT(C6:X6)</f>
        <v>20</v>
      </c>
      <c r="Z6" s="464">
        <f>SUM(C6:X6)</f>
        <v>8.5</v>
      </c>
      <c r="AA6" s="285">
        <f>Z6+20-Y6</f>
        <v>8.5</v>
      </c>
      <c r="AB6" s="457">
        <f>RANK(Z6,Z$6:Z$26,0)</f>
        <v>8</v>
      </c>
      <c r="AC6" s="375">
        <f>IF(Y6=0,"-",Z6/Y6)</f>
        <v>0.425</v>
      </c>
      <c r="AD6" s="370">
        <v>0.4698657384385878</v>
      </c>
      <c r="AE6" s="416">
        <v>0.5</v>
      </c>
      <c r="AF6" s="417">
        <f>Z6+AE6</f>
        <v>9</v>
      </c>
      <c r="AG6" s="418">
        <f>AF6+20-Y6</f>
        <v>9</v>
      </c>
      <c r="AH6" s="299">
        <f>IF(Y6=0,"-",(AC6-AD6)*Y6)</f>
        <v>-0.8973147687717564</v>
      </c>
      <c r="AI6" s="457">
        <f>RANK(AF6,AF$6:AF$26,0)</f>
        <v>9</v>
      </c>
      <c r="AJ6" s="339">
        <f>SUMIF(C5:W5,5,C6:W6)+SUMIF(C5:W5,3,C6:W6)+SUMIF(C5:W5,10,C6:W6)</f>
        <v>1.5</v>
      </c>
      <c r="AK6" s="247" t="e">
        <f>IF(OR(#REF!&lt;6,AI6&lt;2),"-",AJ6)</f>
        <v>#REF!</v>
      </c>
      <c r="AL6" s="261" t="e">
        <f>IF(AK6="-","-",RANK(AK6,AK$6:AK$24,0))</f>
        <v>#REF!</v>
      </c>
      <c r="AO6" s="453"/>
      <c r="AP6" s="453"/>
      <c r="AQ6" s="453"/>
      <c r="AR6" s="453"/>
      <c r="AS6" s="453"/>
      <c r="AT6" s="453"/>
      <c r="AU6" s="453"/>
      <c r="AV6" s="453"/>
      <c r="AW6" s="453"/>
      <c r="AX6" s="455"/>
    </row>
    <row r="7" spans="1:50" s="307" customFormat="1" ht="9.75" customHeight="1">
      <c r="A7" s="482">
        <v>2</v>
      </c>
      <c r="B7" s="484" t="s">
        <v>17</v>
      </c>
      <c r="C7" s="362">
        <v>6</v>
      </c>
      <c r="D7" s="345">
        <v>7</v>
      </c>
      <c r="E7" s="219">
        <v>5</v>
      </c>
      <c r="F7" s="223">
        <v>1</v>
      </c>
      <c r="G7" s="349"/>
      <c r="H7" s="222">
        <v>11</v>
      </c>
      <c r="I7" s="220">
        <v>10</v>
      </c>
      <c r="J7" s="221">
        <v>8</v>
      </c>
      <c r="K7" s="219">
        <v>3</v>
      </c>
      <c r="L7" s="224">
        <v>4</v>
      </c>
      <c r="M7" s="354">
        <v>9</v>
      </c>
      <c r="N7" s="225">
        <v>6</v>
      </c>
      <c r="O7" s="224">
        <v>7</v>
      </c>
      <c r="P7" s="224">
        <v>5</v>
      </c>
      <c r="Q7" s="220">
        <v>1</v>
      </c>
      <c r="R7" s="348"/>
      <c r="S7" s="226">
        <v>11</v>
      </c>
      <c r="T7" s="224">
        <v>10</v>
      </c>
      <c r="U7" s="219">
        <v>8</v>
      </c>
      <c r="V7" s="315">
        <v>3</v>
      </c>
      <c r="W7" s="220">
        <v>4</v>
      </c>
      <c r="X7" s="328">
        <v>9</v>
      </c>
      <c r="Y7" s="304"/>
      <c r="Z7" s="465"/>
      <c r="AA7" s="302"/>
      <c r="AB7" s="460"/>
      <c r="AC7" s="376"/>
      <c r="AD7" s="320"/>
      <c r="AE7" s="419"/>
      <c r="AF7" s="420"/>
      <c r="AG7" s="421"/>
      <c r="AH7" s="305"/>
      <c r="AI7" s="460"/>
      <c r="AJ7" s="301"/>
      <c r="AK7" s="303"/>
      <c r="AL7" s="306"/>
      <c r="AO7" s="34"/>
      <c r="AP7" s="34"/>
      <c r="AQ7" s="34"/>
      <c r="AR7" s="34"/>
      <c r="AS7" s="34"/>
      <c r="AT7" s="34"/>
      <c r="AU7" s="34"/>
      <c r="AV7" s="34"/>
      <c r="AW7" s="34"/>
      <c r="AX7" s="454"/>
    </row>
    <row r="8" spans="1:50" s="52" customFormat="1" ht="13.5" customHeight="1">
      <c r="A8" s="495">
        <v>2</v>
      </c>
      <c r="B8" s="485"/>
      <c r="C8" s="387">
        <v>1</v>
      </c>
      <c r="D8" s="284">
        <v>1</v>
      </c>
      <c r="E8" s="381">
        <v>1</v>
      </c>
      <c r="F8" s="284">
        <v>0</v>
      </c>
      <c r="G8" s="385"/>
      <c r="H8" s="383">
        <v>1</v>
      </c>
      <c r="I8" s="284">
        <v>0</v>
      </c>
      <c r="J8" s="384">
        <v>0</v>
      </c>
      <c r="K8" s="284">
        <v>0</v>
      </c>
      <c r="L8" s="284">
        <v>1</v>
      </c>
      <c r="M8" s="327">
        <v>0</v>
      </c>
      <c r="N8" s="382">
        <v>1</v>
      </c>
      <c r="O8" s="284">
        <v>0</v>
      </c>
      <c r="P8" s="284">
        <v>1</v>
      </c>
      <c r="Q8" s="381">
        <v>0</v>
      </c>
      <c r="R8" s="388"/>
      <c r="S8" s="383">
        <v>1</v>
      </c>
      <c r="T8" s="284">
        <v>0</v>
      </c>
      <c r="U8" s="284">
        <v>1</v>
      </c>
      <c r="V8" s="386">
        <v>0</v>
      </c>
      <c r="W8" s="381">
        <v>0</v>
      </c>
      <c r="X8" s="327">
        <v>0</v>
      </c>
      <c r="Y8" s="291">
        <f>COUNT(C8:X8)</f>
        <v>20</v>
      </c>
      <c r="Z8" s="464">
        <f>SUM(C8:X8)</f>
        <v>9</v>
      </c>
      <c r="AA8" s="285">
        <f>Z8+20-Y8</f>
        <v>9</v>
      </c>
      <c r="AB8" s="457">
        <f>RANK(Z8,Z$6:Z$26,0)</f>
        <v>7</v>
      </c>
      <c r="AC8" s="375">
        <f>IF(Y8=0,"-",Z8/Y8)</f>
        <v>0.45</v>
      </c>
      <c r="AD8" s="370">
        <v>0.3265539532570861</v>
      </c>
      <c r="AE8" s="416">
        <v>3.5</v>
      </c>
      <c r="AF8" s="417">
        <f>Z8+AE8</f>
        <v>12.5</v>
      </c>
      <c r="AG8" s="418">
        <f>AF8+20-Y8</f>
        <v>12.5</v>
      </c>
      <c r="AH8" s="299">
        <f>IF(Y8=0,"-",(AC8-AD8)*Y8)</f>
        <v>2.4689209348582786</v>
      </c>
      <c r="AI8" s="457">
        <f>RANK(AF8,AF$6:AF$26,0)</f>
        <v>2</v>
      </c>
      <c r="AJ8" s="339">
        <f>SUMIF(C7:W7,5,C8:W8)+SUMIF(C7:W7,3,C8:W8)+SUMIF(C7:W7,10,C8:W8)</f>
        <v>2</v>
      </c>
      <c r="AK8" s="247" t="e">
        <f>IF(OR(#REF!&lt;6,AI8&lt;2),"-",AJ8)</f>
        <v>#REF!</v>
      </c>
      <c r="AL8" s="261" t="e">
        <f>IF(AK8="-","-",RANK(AK8,AK$6:AK$24,0))</f>
        <v>#REF!</v>
      </c>
      <c r="AO8" s="453"/>
      <c r="AP8" s="453"/>
      <c r="AQ8" s="453"/>
      <c r="AR8" s="453"/>
      <c r="AS8" s="453"/>
      <c r="AT8" s="453"/>
      <c r="AU8" s="453"/>
      <c r="AV8" s="453"/>
      <c r="AW8" s="453"/>
      <c r="AX8" s="455"/>
    </row>
    <row r="9" spans="1:50" s="209" customFormat="1" ht="9.75" customHeight="1">
      <c r="A9" s="482">
        <v>2.5</v>
      </c>
      <c r="B9" s="484" t="s">
        <v>16</v>
      </c>
      <c r="C9" s="363">
        <v>5</v>
      </c>
      <c r="D9" s="344">
        <v>11</v>
      </c>
      <c r="E9" s="347"/>
      <c r="F9" s="231">
        <v>9</v>
      </c>
      <c r="G9" s="235">
        <v>8</v>
      </c>
      <c r="H9" s="233">
        <v>10</v>
      </c>
      <c r="I9" s="235">
        <v>1</v>
      </c>
      <c r="J9" s="244">
        <v>7</v>
      </c>
      <c r="K9" s="230">
        <v>2</v>
      </c>
      <c r="L9" s="228">
        <v>6</v>
      </c>
      <c r="M9" s="329">
        <v>4</v>
      </c>
      <c r="N9" s="229">
        <v>5</v>
      </c>
      <c r="O9" s="230">
        <v>11</v>
      </c>
      <c r="P9" s="346"/>
      <c r="Q9" s="235">
        <v>9</v>
      </c>
      <c r="R9" s="234">
        <v>8</v>
      </c>
      <c r="S9" s="236">
        <v>10</v>
      </c>
      <c r="T9" s="230">
        <v>1</v>
      </c>
      <c r="U9" s="228">
        <v>7</v>
      </c>
      <c r="V9" s="227">
        <v>2</v>
      </c>
      <c r="W9" s="231">
        <v>6</v>
      </c>
      <c r="X9" s="332">
        <v>4</v>
      </c>
      <c r="Y9" s="214"/>
      <c r="Z9" s="466"/>
      <c r="AA9" s="217"/>
      <c r="AB9" s="415"/>
      <c r="AC9" s="377"/>
      <c r="AD9" s="321"/>
      <c r="AE9" s="422"/>
      <c r="AF9" s="423"/>
      <c r="AG9" s="424"/>
      <c r="AH9" s="298"/>
      <c r="AI9" s="415"/>
      <c r="AJ9" s="215"/>
      <c r="AK9" s="216"/>
      <c r="AL9" s="263"/>
      <c r="AO9" s="34"/>
      <c r="AP9" s="34"/>
      <c r="AQ9" s="34"/>
      <c r="AR9" s="34"/>
      <c r="AS9" s="34"/>
      <c r="AT9" s="34"/>
      <c r="AU9" s="34"/>
      <c r="AV9" s="34"/>
      <c r="AW9" s="34"/>
      <c r="AX9" s="454"/>
    </row>
    <row r="10" spans="1:50" s="52" customFormat="1" ht="13.5" customHeight="1">
      <c r="A10" s="495">
        <v>2.85714285714286</v>
      </c>
      <c r="B10" s="485"/>
      <c r="C10" s="387">
        <v>1</v>
      </c>
      <c r="D10" s="284">
        <v>1</v>
      </c>
      <c r="E10" s="389"/>
      <c r="F10" s="284">
        <v>0</v>
      </c>
      <c r="G10" s="382">
        <v>0</v>
      </c>
      <c r="H10" s="383">
        <v>1</v>
      </c>
      <c r="I10" s="284">
        <v>1</v>
      </c>
      <c r="J10" s="384">
        <v>1</v>
      </c>
      <c r="K10" s="284">
        <v>1</v>
      </c>
      <c r="L10" s="284">
        <v>1</v>
      </c>
      <c r="M10" s="327">
        <v>1</v>
      </c>
      <c r="N10" s="382">
        <v>1</v>
      </c>
      <c r="O10" s="284">
        <v>0.5</v>
      </c>
      <c r="P10" s="390"/>
      <c r="Q10" s="381">
        <v>1</v>
      </c>
      <c r="R10" s="384">
        <v>1</v>
      </c>
      <c r="S10" s="383">
        <v>1</v>
      </c>
      <c r="T10" s="284">
        <v>1</v>
      </c>
      <c r="U10" s="284">
        <v>0</v>
      </c>
      <c r="V10" s="386">
        <v>1</v>
      </c>
      <c r="W10" s="381">
        <v>1</v>
      </c>
      <c r="X10" s="327">
        <v>1</v>
      </c>
      <c r="Y10" s="291">
        <f>COUNT(C10:X10)</f>
        <v>20</v>
      </c>
      <c r="Z10" s="464">
        <f>SUM(C10:X10)</f>
        <v>16.5</v>
      </c>
      <c r="AA10" s="285">
        <f>Z10+20-Y10</f>
        <v>16.5</v>
      </c>
      <c r="AB10" s="457">
        <f>RANK(Z10,Z$6:Z$26,0)</f>
        <v>1</v>
      </c>
      <c r="AC10" s="375">
        <f>IF(Y10=0,"-",Z10/Y10)</f>
        <v>0.825</v>
      </c>
      <c r="AD10" s="370">
        <v>0.7920437593237196</v>
      </c>
      <c r="AE10" s="456">
        <v>-6</v>
      </c>
      <c r="AF10" s="417">
        <f>Z10+AE10</f>
        <v>10.5</v>
      </c>
      <c r="AG10" s="418">
        <f>AF10+20-Y10</f>
        <v>10.5</v>
      </c>
      <c r="AH10" s="299">
        <f>IF(Y10=0,"-",(AC10-AD10)*Y10)</f>
        <v>0.6591248135256067</v>
      </c>
      <c r="AI10" s="457">
        <f>RANK(AF10,AF$6:AF$26,0)</f>
        <v>5</v>
      </c>
      <c r="AJ10" s="339">
        <f>SUMIF(C9:W9,5,C10:W10)+SUMIF(C9:W9,3,C10:W10)+SUMIF(C9:W9,10,C10:W10)</f>
        <v>4</v>
      </c>
      <c r="AK10" s="247" t="e">
        <f>IF(OR(#REF!&lt;6,AI10&lt;2),"-",AJ10)</f>
        <v>#REF!</v>
      </c>
      <c r="AL10" s="261" t="e">
        <f>IF(AK10="-","-",RANK(AK10,AK$6:AK$24,0))</f>
        <v>#REF!</v>
      </c>
      <c r="AO10" s="453"/>
      <c r="AP10" s="453"/>
      <c r="AQ10" s="453"/>
      <c r="AR10" s="453"/>
      <c r="AS10" s="453"/>
      <c r="AT10" s="453"/>
      <c r="AU10" s="453"/>
      <c r="AV10" s="453"/>
      <c r="AW10" s="453"/>
      <c r="AX10" s="455"/>
    </row>
    <row r="11" spans="1:50" s="209" customFormat="1" ht="9.75" customHeight="1">
      <c r="A11" s="482">
        <v>4</v>
      </c>
      <c r="B11" s="484" t="s">
        <v>19</v>
      </c>
      <c r="C11" s="364">
        <v>10</v>
      </c>
      <c r="D11" s="228">
        <v>5</v>
      </c>
      <c r="E11" s="230">
        <v>11</v>
      </c>
      <c r="F11" s="235">
        <v>8</v>
      </c>
      <c r="G11" s="235">
        <v>7</v>
      </c>
      <c r="H11" s="325"/>
      <c r="I11" s="235">
        <v>9</v>
      </c>
      <c r="J11" s="244">
        <v>6</v>
      </c>
      <c r="K11" s="230">
        <v>1</v>
      </c>
      <c r="L11" s="228">
        <v>2</v>
      </c>
      <c r="M11" s="332">
        <v>3</v>
      </c>
      <c r="N11" s="229">
        <v>10</v>
      </c>
      <c r="O11" s="230">
        <v>5</v>
      </c>
      <c r="P11" s="228">
        <v>11</v>
      </c>
      <c r="Q11" s="231">
        <v>8</v>
      </c>
      <c r="R11" s="234">
        <v>7</v>
      </c>
      <c r="S11" s="334"/>
      <c r="T11" s="230">
        <v>9</v>
      </c>
      <c r="U11" s="228">
        <v>6</v>
      </c>
      <c r="V11" s="227">
        <v>1</v>
      </c>
      <c r="W11" s="231">
        <v>2</v>
      </c>
      <c r="X11" s="329">
        <v>3</v>
      </c>
      <c r="Y11" s="210"/>
      <c r="Z11" s="467"/>
      <c r="AA11" s="213"/>
      <c r="AB11" s="458"/>
      <c r="AC11" s="378"/>
      <c r="AD11" s="322"/>
      <c r="AE11" s="425"/>
      <c r="AF11" s="426"/>
      <c r="AG11" s="427"/>
      <c r="AH11" s="300"/>
      <c r="AI11" s="458"/>
      <c r="AJ11" s="211"/>
      <c r="AK11" s="212"/>
      <c r="AL11" s="263"/>
      <c r="AO11" s="34"/>
      <c r="AP11" s="34"/>
      <c r="AQ11" s="34"/>
      <c r="AR11" s="34"/>
      <c r="AS11" s="34"/>
      <c r="AT11" s="34"/>
      <c r="AU11" s="34"/>
      <c r="AV11" s="34"/>
      <c r="AW11" s="34"/>
      <c r="AX11" s="454"/>
    </row>
    <row r="12" spans="1:50" s="52" customFormat="1" ht="13.5" customHeight="1">
      <c r="A12" s="495">
        <v>3.57142857142857</v>
      </c>
      <c r="B12" s="485"/>
      <c r="C12" s="387">
        <v>0</v>
      </c>
      <c r="D12" s="284">
        <v>0.5</v>
      </c>
      <c r="E12" s="381">
        <v>1</v>
      </c>
      <c r="F12" s="284">
        <v>0.5</v>
      </c>
      <c r="G12" s="382">
        <v>0</v>
      </c>
      <c r="H12" s="391"/>
      <c r="I12" s="284">
        <v>0</v>
      </c>
      <c r="J12" s="384">
        <v>0.5</v>
      </c>
      <c r="K12" s="284">
        <v>1</v>
      </c>
      <c r="L12" s="284">
        <v>0</v>
      </c>
      <c r="M12" s="327">
        <v>0</v>
      </c>
      <c r="N12" s="382">
        <v>1</v>
      </c>
      <c r="O12" s="284">
        <v>0</v>
      </c>
      <c r="P12" s="284">
        <v>0</v>
      </c>
      <c r="Q12" s="381">
        <v>0</v>
      </c>
      <c r="R12" s="384">
        <v>0</v>
      </c>
      <c r="S12" s="392"/>
      <c r="T12" s="284">
        <v>1</v>
      </c>
      <c r="U12" s="284">
        <v>0</v>
      </c>
      <c r="V12" s="386">
        <v>0</v>
      </c>
      <c r="W12" s="381">
        <v>1</v>
      </c>
      <c r="X12" s="327">
        <v>0</v>
      </c>
      <c r="Y12" s="291">
        <f>COUNT(C12:X12)</f>
        <v>20</v>
      </c>
      <c r="Z12" s="464">
        <f>SUM(C12:X12)</f>
        <v>6.5</v>
      </c>
      <c r="AA12" s="285">
        <f>Z12+20-Y12</f>
        <v>6.5</v>
      </c>
      <c r="AB12" s="457">
        <f>RANK(Z12,Z$6:Z$26,0)</f>
        <v>9</v>
      </c>
      <c r="AC12" s="375">
        <f>IF(Y12=0,"-",Z12/Y12)</f>
        <v>0.325</v>
      </c>
      <c r="AD12" s="370">
        <v>0.34898060666335157</v>
      </c>
      <c r="AE12" s="416">
        <v>3</v>
      </c>
      <c r="AF12" s="417">
        <f>Z12+AE12</f>
        <v>9.5</v>
      </c>
      <c r="AG12" s="418">
        <f>AF12+20-Y12</f>
        <v>9.5</v>
      </c>
      <c r="AH12" s="299">
        <f>IF(Y12=0,"-",(AC12-AD12)*Y12)</f>
        <v>-0.4796121332670311</v>
      </c>
      <c r="AI12" s="457">
        <f>RANK(AF12,AF$6:AF$26,0)</f>
        <v>8</v>
      </c>
      <c r="AJ12" s="339">
        <f>SUMIF(C11:W11,5,C12:W12)+SUMIF(C11:W11,3,C12:W12)+SUMIF(C11:W11,10,C12:W12)</f>
        <v>1.5</v>
      </c>
      <c r="AK12" s="247" t="e">
        <f>IF(OR(#REF!&lt;6,AI12&lt;2),"-",AJ12)</f>
        <v>#REF!</v>
      </c>
      <c r="AL12" s="261" t="e">
        <f>IF(AK12="-","-",RANK(AK12,AK$6:AK$24,0))</f>
        <v>#REF!</v>
      </c>
      <c r="AO12" s="453"/>
      <c r="AP12" s="453"/>
      <c r="AQ12" s="453"/>
      <c r="AR12" s="453"/>
      <c r="AS12" s="453"/>
      <c r="AT12" s="453"/>
      <c r="AU12" s="453"/>
      <c r="AV12" s="453"/>
      <c r="AW12" s="453"/>
      <c r="AX12" s="455"/>
    </row>
    <row r="13" spans="1:50" s="209" customFormat="1" ht="9.75" customHeight="1">
      <c r="A13" s="482">
        <v>5</v>
      </c>
      <c r="B13" s="484" t="s">
        <v>64</v>
      </c>
      <c r="C13" s="365">
        <v>3</v>
      </c>
      <c r="D13" s="230">
        <v>4</v>
      </c>
      <c r="E13" s="238">
        <v>2</v>
      </c>
      <c r="F13" s="242">
        <v>7</v>
      </c>
      <c r="G13" s="243">
        <v>6</v>
      </c>
      <c r="H13" s="236">
        <v>1</v>
      </c>
      <c r="I13" s="228">
        <v>11</v>
      </c>
      <c r="J13" s="372"/>
      <c r="K13" s="238">
        <v>8</v>
      </c>
      <c r="L13" s="238">
        <v>9</v>
      </c>
      <c r="M13" s="359">
        <v>10</v>
      </c>
      <c r="N13" s="227">
        <v>3</v>
      </c>
      <c r="O13" s="228">
        <v>4</v>
      </c>
      <c r="P13" s="239">
        <v>2</v>
      </c>
      <c r="Q13" s="243">
        <v>7</v>
      </c>
      <c r="R13" s="241">
        <v>6</v>
      </c>
      <c r="S13" s="233">
        <v>1</v>
      </c>
      <c r="T13" s="230">
        <v>11</v>
      </c>
      <c r="U13" s="347"/>
      <c r="V13" s="316">
        <v>8</v>
      </c>
      <c r="W13" s="228">
        <v>9</v>
      </c>
      <c r="X13" s="330">
        <v>10</v>
      </c>
      <c r="Y13" s="214"/>
      <c r="Z13" s="466"/>
      <c r="AA13" s="213"/>
      <c r="AB13" s="458"/>
      <c r="AC13" s="377"/>
      <c r="AD13" s="321"/>
      <c r="AE13" s="422"/>
      <c r="AF13" s="423"/>
      <c r="AG13" s="424"/>
      <c r="AH13" s="298"/>
      <c r="AI13" s="458"/>
      <c r="AJ13" s="215"/>
      <c r="AK13" s="216"/>
      <c r="AL13" s="263"/>
      <c r="AO13" s="34"/>
      <c r="AP13" s="34"/>
      <c r="AQ13" s="34"/>
      <c r="AR13" s="34"/>
      <c r="AS13" s="34"/>
      <c r="AT13" s="34"/>
      <c r="AU13" s="34"/>
      <c r="AV13" s="34"/>
      <c r="AW13" s="34"/>
      <c r="AX13" s="454"/>
    </row>
    <row r="14" spans="1:50" s="52" customFormat="1" ht="13.5" customHeight="1">
      <c r="A14" s="495">
        <v>4.28571428571428</v>
      </c>
      <c r="B14" s="485"/>
      <c r="C14" s="387">
        <v>0</v>
      </c>
      <c r="D14" s="284">
        <v>0.5</v>
      </c>
      <c r="E14" s="381">
        <v>0</v>
      </c>
      <c r="F14" s="284">
        <v>0</v>
      </c>
      <c r="G14" s="382">
        <v>0</v>
      </c>
      <c r="H14" s="383">
        <v>0.5</v>
      </c>
      <c r="I14" s="284">
        <v>0</v>
      </c>
      <c r="J14" s="388"/>
      <c r="K14" s="284">
        <v>0</v>
      </c>
      <c r="L14" s="284">
        <v>0</v>
      </c>
      <c r="M14" s="327">
        <v>0</v>
      </c>
      <c r="N14" s="382">
        <v>0</v>
      </c>
      <c r="O14" s="284">
        <v>1</v>
      </c>
      <c r="P14" s="284">
        <v>0</v>
      </c>
      <c r="Q14" s="381">
        <v>0</v>
      </c>
      <c r="R14" s="384">
        <v>1</v>
      </c>
      <c r="S14" s="383">
        <v>0</v>
      </c>
      <c r="T14" s="284">
        <v>1</v>
      </c>
      <c r="U14" s="390"/>
      <c r="V14" s="386">
        <v>0</v>
      </c>
      <c r="W14" s="381">
        <v>0</v>
      </c>
      <c r="X14" s="327">
        <v>0</v>
      </c>
      <c r="Y14" s="291">
        <f>COUNT(C14:X14)</f>
        <v>20</v>
      </c>
      <c r="Z14" s="464">
        <f>SUM(C14:X14)</f>
        <v>4</v>
      </c>
      <c r="AA14" s="285">
        <f>Z14+20-Y14</f>
        <v>4</v>
      </c>
      <c r="AB14" s="457">
        <f>RANK(Z14,Z$6:Z$26,0)</f>
        <v>10</v>
      </c>
      <c r="AC14" s="375">
        <f>IF(Y14=0,"-",Z14/Y14)</f>
        <v>0.2</v>
      </c>
      <c r="AD14" s="370">
        <v>0.4649428145201393</v>
      </c>
      <c r="AE14" s="416">
        <v>0.5</v>
      </c>
      <c r="AF14" s="417">
        <f>Z14+AE14</f>
        <v>4.5</v>
      </c>
      <c r="AG14" s="418">
        <f>AF14+20-Y14</f>
        <v>4.5</v>
      </c>
      <c r="AH14" s="299">
        <f>IF(Y14=0,"-",(AC14-AD14)*Y14)</f>
        <v>-5.298856290402786</v>
      </c>
      <c r="AI14" s="457">
        <f>RANK(AF14,AF$6:AF$26,0)</f>
        <v>11</v>
      </c>
      <c r="AJ14" s="339">
        <f>SUMIF(C13:W13,5,C14:W14)+SUMIF(C13:W13,3,C14:W14)+SUMIF(C13:W13,10,C14:W14)</f>
        <v>0</v>
      </c>
      <c r="AK14" s="247" t="e">
        <f>IF(OR(#REF!&lt;6,AI14&lt;2),"-",AJ14)</f>
        <v>#REF!</v>
      </c>
      <c r="AL14" s="261" t="e">
        <f>IF(AK14="-","-",RANK(AK14,AK$6:AK$24,0))</f>
        <v>#REF!</v>
      </c>
      <c r="AO14" s="453"/>
      <c r="AP14" s="453"/>
      <c r="AQ14" s="453"/>
      <c r="AR14" s="453"/>
      <c r="AS14" s="453"/>
      <c r="AT14" s="453"/>
      <c r="AU14" s="453"/>
      <c r="AV14" s="453"/>
      <c r="AW14" s="453"/>
      <c r="AX14" s="455"/>
    </row>
    <row r="15" spans="1:50" s="218" customFormat="1" ht="9.75" customHeight="1">
      <c r="A15" s="482">
        <v>6</v>
      </c>
      <c r="B15" s="484" t="s">
        <v>23</v>
      </c>
      <c r="C15" s="366">
        <v>2</v>
      </c>
      <c r="D15" s="343"/>
      <c r="E15" s="238">
        <v>1</v>
      </c>
      <c r="F15" s="231">
        <v>10</v>
      </c>
      <c r="G15" s="242">
        <v>5</v>
      </c>
      <c r="H15" s="233">
        <v>9</v>
      </c>
      <c r="I15" s="243">
        <v>7</v>
      </c>
      <c r="J15" s="232">
        <v>4</v>
      </c>
      <c r="K15" s="230">
        <v>11</v>
      </c>
      <c r="L15" s="230">
        <v>3</v>
      </c>
      <c r="M15" s="329">
        <v>8</v>
      </c>
      <c r="N15" s="240">
        <v>2</v>
      </c>
      <c r="O15" s="342"/>
      <c r="P15" s="239">
        <v>1</v>
      </c>
      <c r="Q15" s="469">
        <v>10</v>
      </c>
      <c r="R15" s="243">
        <v>5</v>
      </c>
      <c r="S15" s="236">
        <v>9</v>
      </c>
      <c r="T15" s="239">
        <v>7</v>
      </c>
      <c r="U15" s="238">
        <v>4</v>
      </c>
      <c r="V15" s="227">
        <v>11</v>
      </c>
      <c r="W15" s="243">
        <v>3</v>
      </c>
      <c r="X15" s="332">
        <v>8</v>
      </c>
      <c r="Y15" s="210"/>
      <c r="Z15" s="467"/>
      <c r="AA15" s="213"/>
      <c r="AB15" s="458"/>
      <c r="AC15" s="378"/>
      <c r="AD15" s="322"/>
      <c r="AE15" s="425"/>
      <c r="AF15" s="426"/>
      <c r="AG15" s="427"/>
      <c r="AH15" s="300"/>
      <c r="AI15" s="458"/>
      <c r="AJ15" s="211"/>
      <c r="AK15" s="212"/>
      <c r="AL15" s="262"/>
      <c r="AO15" s="125"/>
      <c r="AP15" s="125"/>
      <c r="AQ15" s="125"/>
      <c r="AR15" s="125"/>
      <c r="AS15" s="125"/>
      <c r="AT15" s="125"/>
      <c r="AU15" s="125"/>
      <c r="AV15" s="125"/>
      <c r="AW15" s="125"/>
      <c r="AX15" s="454"/>
    </row>
    <row r="16" spans="1:38" s="52" customFormat="1" ht="13.5" customHeight="1">
      <c r="A16" s="495">
        <v>5</v>
      </c>
      <c r="B16" s="485"/>
      <c r="C16" s="387">
        <v>0</v>
      </c>
      <c r="D16" s="390"/>
      <c r="E16" s="381">
        <v>1</v>
      </c>
      <c r="F16" s="284">
        <v>1</v>
      </c>
      <c r="G16" s="382">
        <v>1</v>
      </c>
      <c r="H16" s="383">
        <v>1</v>
      </c>
      <c r="I16" s="284">
        <v>0</v>
      </c>
      <c r="J16" s="384">
        <v>0.5</v>
      </c>
      <c r="K16" s="284">
        <v>1</v>
      </c>
      <c r="L16" s="284">
        <v>0</v>
      </c>
      <c r="M16" s="327">
        <v>0</v>
      </c>
      <c r="N16" s="393">
        <v>0</v>
      </c>
      <c r="O16" s="390"/>
      <c r="P16" s="284">
        <v>0</v>
      </c>
      <c r="Q16" s="384">
        <v>1</v>
      </c>
      <c r="R16" s="470">
        <v>0</v>
      </c>
      <c r="S16" s="383">
        <v>1</v>
      </c>
      <c r="T16" s="284">
        <v>0.5</v>
      </c>
      <c r="U16" s="284">
        <v>1</v>
      </c>
      <c r="V16" s="386">
        <v>1</v>
      </c>
      <c r="W16" s="381">
        <v>0</v>
      </c>
      <c r="X16" s="327">
        <v>1</v>
      </c>
      <c r="Y16" s="291">
        <f>COUNT(C16:X16)</f>
        <v>20</v>
      </c>
      <c r="Z16" s="464">
        <f>SUM(C16:X16)</f>
        <v>11</v>
      </c>
      <c r="AA16" s="285">
        <f>Z16+20-Y16</f>
        <v>11</v>
      </c>
      <c r="AB16" s="457">
        <f>RANK(Z16,Z$6:Z$26,0)</f>
        <v>6</v>
      </c>
      <c r="AC16" s="375">
        <f>IF(Y16=0,"-",Z16/Y16)</f>
        <v>0.55</v>
      </c>
      <c r="AD16" s="370">
        <v>0.5262058677274989</v>
      </c>
      <c r="AE16" s="456">
        <v>-0.5</v>
      </c>
      <c r="AF16" s="417">
        <f>Z16+AE16</f>
        <v>10.5</v>
      </c>
      <c r="AG16" s="418">
        <f>AF16+20-Y16</f>
        <v>10.5</v>
      </c>
      <c r="AH16" s="299">
        <f>IF(Y16=0,"-",(AC16-AD16)*Y16)</f>
        <v>0.4758826454500231</v>
      </c>
      <c r="AI16" s="457">
        <f>RANK(AF16,AF$6:AF$26,0)</f>
        <v>5</v>
      </c>
      <c r="AJ16" s="339">
        <f>SUMIF(C15:W15,5,C16:W16)+SUMIF(C15:W15,3,C16:W16)+SUMIF(C15:W15,10,C16:W16)</f>
        <v>3</v>
      </c>
      <c r="AK16" s="247" t="e">
        <f>IF(OR(#REF!&lt;6,AI16&lt;2),"-",AJ16)</f>
        <v>#REF!</v>
      </c>
      <c r="AL16" s="261" t="e">
        <f>IF(AK16="-","-",RANK(AK16,AK$6:AK$24,0))</f>
        <v>#REF!</v>
      </c>
    </row>
    <row r="17" spans="1:38" s="209" customFormat="1" ht="9.75" customHeight="1">
      <c r="A17" s="482">
        <v>7</v>
      </c>
      <c r="B17" s="484" t="s">
        <v>15</v>
      </c>
      <c r="C17" s="367">
        <v>11</v>
      </c>
      <c r="D17" s="271">
        <v>2</v>
      </c>
      <c r="E17" s="272">
        <v>9</v>
      </c>
      <c r="F17" s="275">
        <v>5</v>
      </c>
      <c r="G17" s="273">
        <v>4</v>
      </c>
      <c r="H17" s="274">
        <v>8</v>
      </c>
      <c r="I17" s="273">
        <v>6</v>
      </c>
      <c r="J17" s="276">
        <v>3</v>
      </c>
      <c r="K17" s="273">
        <v>10</v>
      </c>
      <c r="L17" s="238">
        <v>1</v>
      </c>
      <c r="M17" s="368"/>
      <c r="N17" s="361">
        <v>11</v>
      </c>
      <c r="O17" s="319">
        <v>2</v>
      </c>
      <c r="P17" s="281">
        <v>9</v>
      </c>
      <c r="Q17" s="318">
        <v>5</v>
      </c>
      <c r="R17" s="317">
        <v>4</v>
      </c>
      <c r="S17" s="278">
        <v>8</v>
      </c>
      <c r="T17" s="279">
        <v>6</v>
      </c>
      <c r="U17" s="271">
        <v>3</v>
      </c>
      <c r="V17" s="280">
        <v>10</v>
      </c>
      <c r="W17" s="277">
        <v>1</v>
      </c>
      <c r="X17" s="357"/>
      <c r="Y17" s="210"/>
      <c r="Z17" s="467"/>
      <c r="AA17" s="213"/>
      <c r="AB17" s="458"/>
      <c r="AC17" s="378"/>
      <c r="AD17" s="322"/>
      <c r="AE17" s="425"/>
      <c r="AF17" s="426"/>
      <c r="AG17" s="427"/>
      <c r="AH17" s="300"/>
      <c r="AI17" s="458"/>
      <c r="AJ17" s="215"/>
      <c r="AK17" s="212"/>
      <c r="AL17" s="262"/>
    </row>
    <row r="18" spans="1:38" s="52" customFormat="1" ht="13.5" customHeight="1">
      <c r="A18" s="495">
        <v>5.71428571428571</v>
      </c>
      <c r="B18" s="485"/>
      <c r="C18" s="387">
        <v>1</v>
      </c>
      <c r="D18" s="284">
        <v>0</v>
      </c>
      <c r="E18" s="381">
        <v>0.5</v>
      </c>
      <c r="F18" s="284">
        <v>1</v>
      </c>
      <c r="G18" s="382">
        <v>1</v>
      </c>
      <c r="H18" s="383">
        <v>0.5</v>
      </c>
      <c r="I18" s="284">
        <v>1</v>
      </c>
      <c r="J18" s="384">
        <v>0</v>
      </c>
      <c r="K18" s="284">
        <v>0.5</v>
      </c>
      <c r="L18" s="284">
        <v>1</v>
      </c>
      <c r="M18" s="358"/>
      <c r="N18" s="394">
        <v>0.5</v>
      </c>
      <c r="O18" s="395">
        <v>1</v>
      </c>
      <c r="P18" s="284">
        <v>1</v>
      </c>
      <c r="Q18" s="381">
        <v>1</v>
      </c>
      <c r="R18" s="384">
        <v>1</v>
      </c>
      <c r="S18" s="383">
        <v>0</v>
      </c>
      <c r="T18" s="284">
        <v>0.5</v>
      </c>
      <c r="U18" s="284">
        <v>1</v>
      </c>
      <c r="V18" s="386">
        <v>1</v>
      </c>
      <c r="W18" s="381">
        <v>1</v>
      </c>
      <c r="X18" s="358"/>
      <c r="Y18" s="291">
        <f>COUNT(C18:X18)</f>
        <v>20</v>
      </c>
      <c r="Z18" s="464">
        <f>SUM(C18:X18)</f>
        <v>14.5</v>
      </c>
      <c r="AA18" s="285">
        <f>Z18+20-Y18</f>
        <v>14.5</v>
      </c>
      <c r="AB18" s="457">
        <f>RANK(Z18,Z$6:Z$26,0)</f>
        <v>2</v>
      </c>
      <c r="AC18" s="375">
        <f>IF(Y18=0,"-",Z18/Y18)</f>
        <v>0.725</v>
      </c>
      <c r="AD18" s="370">
        <v>0.6613127797115863</v>
      </c>
      <c r="AE18" s="456">
        <v>-3</v>
      </c>
      <c r="AF18" s="417">
        <f>Z18+AE18</f>
        <v>11.5</v>
      </c>
      <c r="AG18" s="418">
        <f>AF18+20-Y18</f>
        <v>11.5</v>
      </c>
      <c r="AH18" s="299">
        <f>IF(Y18=0,"-",(AC18-AD18)*Y18)</f>
        <v>1.2737444057682734</v>
      </c>
      <c r="AI18" s="457">
        <f>RANK(AF18,AF$6:AF$26,0)</f>
        <v>4</v>
      </c>
      <c r="AJ18" s="339">
        <f>SUMIF(C17:W17,5,C18:W18)+SUMIF(C17:W17,3,C18:W18)+SUMIF(C17:W17,10,C18:W18)</f>
        <v>4.5</v>
      </c>
      <c r="AK18" s="247" t="e">
        <f>IF(OR(#REF!&lt;6,AI18&lt;2),"-",AJ18)</f>
        <v>#REF!</v>
      </c>
      <c r="AL18" s="261" t="e">
        <f>IF(AK18="-","-",RANK(AK18,AK$6:AK$24,0))</f>
        <v>#REF!</v>
      </c>
    </row>
    <row r="19" spans="1:38" s="209" customFormat="1" ht="9.75" customHeight="1">
      <c r="A19" s="482">
        <v>8</v>
      </c>
      <c r="B19" s="484" t="s">
        <v>57</v>
      </c>
      <c r="C19" s="366">
        <v>9</v>
      </c>
      <c r="D19" s="224">
        <v>1</v>
      </c>
      <c r="E19" s="224">
        <v>10</v>
      </c>
      <c r="F19" s="224">
        <v>4</v>
      </c>
      <c r="G19" s="231">
        <v>3</v>
      </c>
      <c r="H19" s="250">
        <v>7</v>
      </c>
      <c r="I19" s="374"/>
      <c r="J19" s="227">
        <v>2</v>
      </c>
      <c r="K19" s="220">
        <v>5</v>
      </c>
      <c r="L19" s="220">
        <v>11</v>
      </c>
      <c r="M19" s="332">
        <v>6</v>
      </c>
      <c r="N19" s="221">
        <v>9</v>
      </c>
      <c r="O19" s="219">
        <v>1</v>
      </c>
      <c r="P19" s="219">
        <v>10</v>
      </c>
      <c r="Q19" s="219">
        <v>4</v>
      </c>
      <c r="R19" s="235">
        <v>3</v>
      </c>
      <c r="S19" s="373">
        <v>7</v>
      </c>
      <c r="T19" s="346"/>
      <c r="U19" s="224">
        <v>2</v>
      </c>
      <c r="V19" s="223">
        <v>5</v>
      </c>
      <c r="W19" s="223">
        <v>11</v>
      </c>
      <c r="X19" s="329">
        <v>6</v>
      </c>
      <c r="Y19" s="214"/>
      <c r="Z19" s="466"/>
      <c r="AA19" s="217"/>
      <c r="AB19" s="459"/>
      <c r="AC19" s="377"/>
      <c r="AD19" s="321"/>
      <c r="AE19" s="422"/>
      <c r="AF19" s="423"/>
      <c r="AG19" s="424"/>
      <c r="AH19" s="298"/>
      <c r="AI19" s="459"/>
      <c r="AJ19" s="211"/>
      <c r="AK19" s="216"/>
      <c r="AL19" s="263"/>
    </row>
    <row r="20" spans="1:38" s="52" customFormat="1" ht="13.5" customHeight="1">
      <c r="A20" s="495">
        <v>6.42857142857143</v>
      </c>
      <c r="B20" s="485"/>
      <c r="C20" s="387">
        <v>1</v>
      </c>
      <c r="D20" s="284">
        <v>1</v>
      </c>
      <c r="E20" s="381">
        <v>0</v>
      </c>
      <c r="F20" s="284">
        <v>0.5</v>
      </c>
      <c r="G20" s="382">
        <v>1</v>
      </c>
      <c r="H20" s="383">
        <v>0.5</v>
      </c>
      <c r="I20" s="390"/>
      <c r="J20" s="384">
        <v>1</v>
      </c>
      <c r="K20" s="284">
        <v>1</v>
      </c>
      <c r="L20" s="284">
        <v>1</v>
      </c>
      <c r="M20" s="327">
        <v>1</v>
      </c>
      <c r="N20" s="382">
        <v>1</v>
      </c>
      <c r="O20" s="284">
        <v>0.5</v>
      </c>
      <c r="P20" s="284">
        <v>0</v>
      </c>
      <c r="Q20" s="381">
        <v>1</v>
      </c>
      <c r="R20" s="384">
        <v>0</v>
      </c>
      <c r="S20" s="383">
        <v>1</v>
      </c>
      <c r="T20" s="390"/>
      <c r="U20" s="284">
        <v>0</v>
      </c>
      <c r="V20" s="386">
        <v>1</v>
      </c>
      <c r="W20" s="381">
        <v>1</v>
      </c>
      <c r="X20" s="327">
        <v>0</v>
      </c>
      <c r="Y20" s="291">
        <f>COUNT(C20:X20)</f>
        <v>20</v>
      </c>
      <c r="Z20" s="464">
        <f>SUM(C20:X20)</f>
        <v>13.5</v>
      </c>
      <c r="AA20" s="285">
        <f>Z20+20-Y20</f>
        <v>13.5</v>
      </c>
      <c r="AB20" s="457">
        <f>RANK(Z20,Z$6:Z$26,0)</f>
        <v>3</v>
      </c>
      <c r="AC20" s="375">
        <f>IF(Y20=0,"-",Z20/Y20)</f>
        <v>0.675</v>
      </c>
      <c r="AD20" s="370">
        <v>0.5803580308304327</v>
      </c>
      <c r="AE20" s="456">
        <v>-1.5</v>
      </c>
      <c r="AF20" s="417">
        <f>Z20+AE20</f>
        <v>12</v>
      </c>
      <c r="AG20" s="418">
        <f>AF20+20-Y20</f>
        <v>12</v>
      </c>
      <c r="AH20" s="299">
        <f>IF(Y20=0,"-",(AC20-AD20)*Y20)</f>
        <v>1.892839383391347</v>
      </c>
      <c r="AI20" s="457">
        <f>RANK(AF20,AF$6:AF$26,0)</f>
        <v>3</v>
      </c>
      <c r="AJ20" s="339">
        <f>SUMIF(C19:W19,5,C20:W20)+SUMIF(C19:W19,3,C20:W20)+SUMIF(C19:W19,10,C20:W20)</f>
        <v>3</v>
      </c>
      <c r="AK20" s="247" t="e">
        <f>IF(OR(#REF!&lt;6,AI20&lt;2),"-",AJ20)</f>
        <v>#REF!</v>
      </c>
      <c r="AL20" s="261" t="e">
        <f>IF(AK20="-","-",RANK(AK20,AK$6:AK$24,0))</f>
        <v>#REF!</v>
      </c>
    </row>
    <row r="21" spans="1:38" s="307" customFormat="1" ht="9.75" customHeight="1">
      <c r="A21" s="482">
        <v>9</v>
      </c>
      <c r="B21" s="492" t="s">
        <v>53</v>
      </c>
      <c r="C21" s="366">
        <v>8</v>
      </c>
      <c r="D21" s="230">
        <v>10</v>
      </c>
      <c r="E21" s="228">
        <v>7</v>
      </c>
      <c r="F21" s="235">
        <v>3</v>
      </c>
      <c r="G21" s="235">
        <v>11</v>
      </c>
      <c r="H21" s="236">
        <v>6</v>
      </c>
      <c r="I21" s="231">
        <v>4</v>
      </c>
      <c r="J21" s="245">
        <v>1</v>
      </c>
      <c r="K21" s="346"/>
      <c r="L21" s="228">
        <v>5</v>
      </c>
      <c r="M21" s="332">
        <v>2</v>
      </c>
      <c r="N21" s="227">
        <v>8</v>
      </c>
      <c r="O21" s="228">
        <v>10</v>
      </c>
      <c r="P21" s="230">
        <v>7</v>
      </c>
      <c r="Q21" s="231">
        <v>3</v>
      </c>
      <c r="R21" s="234">
        <v>11</v>
      </c>
      <c r="S21" s="233">
        <v>6</v>
      </c>
      <c r="T21" s="228">
        <v>4</v>
      </c>
      <c r="U21" s="230">
        <v>1</v>
      </c>
      <c r="V21" s="353"/>
      <c r="W21" s="231">
        <v>5</v>
      </c>
      <c r="X21" s="329">
        <v>2</v>
      </c>
      <c r="Y21" s="304"/>
      <c r="Z21" s="465"/>
      <c r="AA21" s="302"/>
      <c r="AB21" s="460"/>
      <c r="AC21" s="376"/>
      <c r="AD21" s="320"/>
      <c r="AE21" s="419"/>
      <c r="AF21" s="420"/>
      <c r="AG21" s="421"/>
      <c r="AH21" s="305"/>
      <c r="AI21" s="460"/>
      <c r="AJ21" s="301"/>
      <c r="AK21" s="303"/>
      <c r="AL21" s="306"/>
    </row>
    <row r="22" spans="1:38" s="52" customFormat="1" ht="13.5" customHeight="1">
      <c r="A22" s="495">
        <v>7.14285714285714</v>
      </c>
      <c r="B22" s="493"/>
      <c r="C22" s="387">
        <v>0</v>
      </c>
      <c r="D22" s="284">
        <v>1</v>
      </c>
      <c r="E22" s="381">
        <v>0.5</v>
      </c>
      <c r="F22" s="284">
        <v>1</v>
      </c>
      <c r="G22" s="382">
        <v>1</v>
      </c>
      <c r="H22" s="383">
        <v>0</v>
      </c>
      <c r="I22" s="284">
        <v>1</v>
      </c>
      <c r="J22" s="384">
        <v>0</v>
      </c>
      <c r="K22" s="390"/>
      <c r="L22" s="284">
        <v>1</v>
      </c>
      <c r="M22" s="327">
        <v>1</v>
      </c>
      <c r="N22" s="382">
        <v>0</v>
      </c>
      <c r="O22" s="284">
        <v>0.5</v>
      </c>
      <c r="P22" s="284">
        <v>0</v>
      </c>
      <c r="Q22" s="381">
        <v>0</v>
      </c>
      <c r="R22" s="384">
        <v>1</v>
      </c>
      <c r="S22" s="383">
        <v>0</v>
      </c>
      <c r="T22" s="284">
        <v>1</v>
      </c>
      <c r="U22" s="284">
        <v>1</v>
      </c>
      <c r="V22" s="396"/>
      <c r="W22" s="381">
        <v>1</v>
      </c>
      <c r="X22" s="327">
        <v>1</v>
      </c>
      <c r="Y22" s="291">
        <f>COUNT(C22:X22)</f>
        <v>20</v>
      </c>
      <c r="Z22" s="464">
        <f>SUM(C22:X22)</f>
        <v>12</v>
      </c>
      <c r="AA22" s="285">
        <f>Z22+20-Y22</f>
        <v>12</v>
      </c>
      <c r="AB22" s="457">
        <f>RANK(Z22,Z$6:Z$26,0)</f>
        <v>4</v>
      </c>
      <c r="AC22" s="375">
        <f>IF(Y22=0,"-",Z22/Y22)</f>
        <v>0.6</v>
      </c>
      <c r="AD22" s="370">
        <v>0.590750870213824</v>
      </c>
      <c r="AE22" s="456">
        <v>-2</v>
      </c>
      <c r="AF22" s="417">
        <f>Z22+AE22</f>
        <v>10</v>
      </c>
      <c r="AG22" s="418">
        <f>AF22+20-Y22</f>
        <v>10</v>
      </c>
      <c r="AH22" s="299">
        <f>IF(Y22=0,"-",(AC22-AD22)*Y22)</f>
        <v>0.1849825957235196</v>
      </c>
      <c r="AI22" s="457">
        <f>RANK(AF22,AF$6:AF$26,0)</f>
        <v>7</v>
      </c>
      <c r="AJ22" s="339">
        <f>SUMIF(C21:W21,5,C22:W22)+SUMIF(C21:W21,3,C22:W22)+SUMIF(C21:W21,10,C22:W22)</f>
        <v>4.5</v>
      </c>
      <c r="AK22" s="247" t="e">
        <f>IF(OR(#REF!&lt;6,AI22&lt;2),"-",AJ22)</f>
        <v>#REF!</v>
      </c>
      <c r="AL22" s="261" t="e">
        <f>IF(AK22="-","-",RANK(AK22,AK$6:AK$24,0))</f>
        <v>#REF!</v>
      </c>
    </row>
    <row r="23" spans="1:38" s="209" customFormat="1" ht="9.75" customHeight="1">
      <c r="A23" s="482">
        <v>10</v>
      </c>
      <c r="B23" s="484" t="s">
        <v>58</v>
      </c>
      <c r="C23" s="366">
        <v>4</v>
      </c>
      <c r="D23" s="219">
        <v>9</v>
      </c>
      <c r="E23" s="219">
        <v>8</v>
      </c>
      <c r="F23" s="220">
        <v>6</v>
      </c>
      <c r="G23" s="223">
        <v>1</v>
      </c>
      <c r="H23" s="222">
        <v>3</v>
      </c>
      <c r="I23" s="223">
        <v>2</v>
      </c>
      <c r="J23" s="221">
        <v>11</v>
      </c>
      <c r="K23" s="219">
        <v>7</v>
      </c>
      <c r="L23" s="355"/>
      <c r="M23" s="354">
        <v>5</v>
      </c>
      <c r="N23" s="225">
        <v>4</v>
      </c>
      <c r="O23" s="224">
        <v>9</v>
      </c>
      <c r="P23" s="224">
        <v>8</v>
      </c>
      <c r="Q23" s="223">
        <v>6</v>
      </c>
      <c r="R23" s="246">
        <v>1</v>
      </c>
      <c r="S23" s="226">
        <v>3</v>
      </c>
      <c r="T23" s="224">
        <v>2</v>
      </c>
      <c r="U23" s="219">
        <v>11</v>
      </c>
      <c r="V23" s="224">
        <v>7</v>
      </c>
      <c r="W23" s="349"/>
      <c r="X23" s="328">
        <v>5</v>
      </c>
      <c r="Y23" s="214"/>
      <c r="Z23" s="466"/>
      <c r="AA23" s="217"/>
      <c r="AB23" s="459"/>
      <c r="AC23" s="377"/>
      <c r="AD23" s="321"/>
      <c r="AE23" s="422"/>
      <c r="AF23" s="423"/>
      <c r="AG23" s="424"/>
      <c r="AH23" s="298"/>
      <c r="AI23" s="459"/>
      <c r="AJ23" s="215"/>
      <c r="AK23" s="216"/>
      <c r="AL23" s="263"/>
    </row>
    <row r="24" spans="1:38" s="52" customFormat="1" ht="13.5" customHeight="1" thickBot="1">
      <c r="A24" s="494">
        <v>7.85714285714285</v>
      </c>
      <c r="B24" s="485"/>
      <c r="C24" s="397">
        <v>1</v>
      </c>
      <c r="D24" s="398">
        <v>0</v>
      </c>
      <c r="E24" s="399">
        <v>1</v>
      </c>
      <c r="F24" s="398">
        <v>0</v>
      </c>
      <c r="G24" s="393">
        <v>1</v>
      </c>
      <c r="H24" s="400">
        <v>0</v>
      </c>
      <c r="I24" s="398">
        <v>1</v>
      </c>
      <c r="J24" s="401">
        <v>1</v>
      </c>
      <c r="K24" s="398">
        <v>0.5</v>
      </c>
      <c r="L24" s="356"/>
      <c r="M24" s="331">
        <v>1</v>
      </c>
      <c r="N24" s="393">
        <v>0</v>
      </c>
      <c r="O24" s="398">
        <v>0.5</v>
      </c>
      <c r="P24" s="398">
        <v>1</v>
      </c>
      <c r="Q24" s="381">
        <v>0</v>
      </c>
      <c r="R24" s="400">
        <v>1</v>
      </c>
      <c r="S24" s="400">
        <v>0</v>
      </c>
      <c r="T24" s="398">
        <v>1</v>
      </c>
      <c r="U24" s="398">
        <v>0.5</v>
      </c>
      <c r="V24" s="402">
        <v>0</v>
      </c>
      <c r="W24" s="403"/>
      <c r="X24" s="331">
        <v>1</v>
      </c>
      <c r="Y24" s="291">
        <f>COUNT(C24:X24)</f>
        <v>20</v>
      </c>
      <c r="Z24" s="464">
        <f>SUM(C24:X24)</f>
        <v>11.5</v>
      </c>
      <c r="AA24" s="285">
        <f>Z24+20-Y24</f>
        <v>11.5</v>
      </c>
      <c r="AB24" s="461">
        <f>RANK(Z24,Z$6:Z$26,0)</f>
        <v>5</v>
      </c>
      <c r="AC24" s="375">
        <f>IF(Y24=0,"-",Z24/Y24)</f>
        <v>0.575</v>
      </c>
      <c r="AD24" s="335">
        <v>0.43704624564893096</v>
      </c>
      <c r="AE24" s="428">
        <v>1.5</v>
      </c>
      <c r="AF24" s="429">
        <f>Z24+AE24</f>
        <v>13</v>
      </c>
      <c r="AG24" s="418">
        <f>AF24+20-Y24</f>
        <v>13</v>
      </c>
      <c r="AH24" s="299">
        <f>IF(Y24=0,"-",(AC24-AD24)*Y24)</f>
        <v>2.7590750870213796</v>
      </c>
      <c r="AI24" s="461">
        <f>RANK(AF24,AF$6:AF$26,0)</f>
        <v>1</v>
      </c>
      <c r="AJ24" s="323">
        <f>SUMIF(C23:W23,5,C24:W24)+SUMIF(C23:W23,3,C24:W24)+SUMIF(C23:W23,10,C24:W24)</f>
        <v>1</v>
      </c>
      <c r="AK24" s="248" t="e">
        <f>IF(OR(#REF!&lt;6,AI24&lt;2),"-",AJ24)</f>
        <v>#REF!</v>
      </c>
      <c r="AL24" s="264" t="e">
        <f>IF(AK24="-","-",RANK(AK24,AK$6:AK$24,0))</f>
        <v>#REF!</v>
      </c>
    </row>
    <row r="25" spans="1:38" s="209" customFormat="1" ht="9.75" customHeight="1">
      <c r="A25" s="482">
        <v>11</v>
      </c>
      <c r="B25" s="484" t="s">
        <v>28</v>
      </c>
      <c r="C25" s="366">
        <v>7</v>
      </c>
      <c r="D25" s="230">
        <v>3</v>
      </c>
      <c r="E25" s="228">
        <v>4</v>
      </c>
      <c r="F25" s="350"/>
      <c r="G25" s="231">
        <v>9</v>
      </c>
      <c r="H25" s="233">
        <v>2</v>
      </c>
      <c r="I25" s="231">
        <v>5</v>
      </c>
      <c r="J25" s="245">
        <v>10</v>
      </c>
      <c r="K25" s="352">
        <v>6</v>
      </c>
      <c r="L25" s="230">
        <v>8</v>
      </c>
      <c r="M25" s="332">
        <v>1</v>
      </c>
      <c r="N25" s="227">
        <v>7</v>
      </c>
      <c r="O25" s="228">
        <v>3</v>
      </c>
      <c r="P25" s="230">
        <v>4</v>
      </c>
      <c r="Q25" s="351"/>
      <c r="R25" s="237">
        <v>9</v>
      </c>
      <c r="S25" s="236">
        <v>2</v>
      </c>
      <c r="T25" s="235">
        <v>5</v>
      </c>
      <c r="U25" s="230">
        <v>10</v>
      </c>
      <c r="V25" s="230">
        <v>6</v>
      </c>
      <c r="W25" s="235">
        <v>8</v>
      </c>
      <c r="X25" s="329">
        <v>1</v>
      </c>
      <c r="Y25" s="210"/>
      <c r="Z25" s="467"/>
      <c r="AA25" s="213"/>
      <c r="AB25" s="458"/>
      <c r="AC25" s="378"/>
      <c r="AD25" s="336"/>
      <c r="AE25" s="425"/>
      <c r="AF25" s="426"/>
      <c r="AG25" s="427"/>
      <c r="AH25" s="300"/>
      <c r="AI25" s="458"/>
      <c r="AJ25" s="215"/>
      <c r="AK25" s="216"/>
      <c r="AL25" s="263"/>
    </row>
    <row r="26" spans="1:38" s="324" customFormat="1" ht="13.5" customHeight="1" thickBot="1">
      <c r="A26" s="483">
        <v>7.85714285714285</v>
      </c>
      <c r="B26" s="485"/>
      <c r="C26" s="404">
        <v>0</v>
      </c>
      <c r="D26" s="286">
        <v>0</v>
      </c>
      <c r="E26" s="405">
        <v>0</v>
      </c>
      <c r="F26" s="406"/>
      <c r="G26" s="407">
        <v>0</v>
      </c>
      <c r="H26" s="408">
        <v>0</v>
      </c>
      <c r="I26" s="286">
        <v>1</v>
      </c>
      <c r="J26" s="409">
        <v>0</v>
      </c>
      <c r="K26" s="286">
        <v>0</v>
      </c>
      <c r="L26" s="286">
        <v>0</v>
      </c>
      <c r="M26" s="333">
        <v>0.5</v>
      </c>
      <c r="N26" s="407">
        <v>0.5</v>
      </c>
      <c r="O26" s="286">
        <v>0.5</v>
      </c>
      <c r="P26" s="286">
        <v>1</v>
      </c>
      <c r="Q26" s="410"/>
      <c r="R26" s="409">
        <v>0</v>
      </c>
      <c r="S26" s="408">
        <v>0</v>
      </c>
      <c r="T26" s="286">
        <v>0</v>
      </c>
      <c r="U26" s="286">
        <v>0.5</v>
      </c>
      <c r="V26" s="411">
        <v>0</v>
      </c>
      <c r="W26" s="405">
        <v>0</v>
      </c>
      <c r="X26" s="333">
        <v>0</v>
      </c>
      <c r="Y26" s="292">
        <f>COUNT(C26:X26)</f>
        <v>20</v>
      </c>
      <c r="Z26" s="468">
        <f>SUM(C26:X26)</f>
        <v>4</v>
      </c>
      <c r="AA26" s="287">
        <f>Z26+20-Y26</f>
        <v>4</v>
      </c>
      <c r="AB26" s="462">
        <f>RANK(Z26,Z$6:Z$26,0)</f>
        <v>10</v>
      </c>
      <c r="AC26" s="379">
        <f>IF(Y26=0,"-",Z26/Y26)</f>
        <v>0.2</v>
      </c>
      <c r="AD26" s="371">
        <v>0.3019393336648434</v>
      </c>
      <c r="AE26" s="430">
        <v>4</v>
      </c>
      <c r="AF26" s="431">
        <f>Z26+AE26</f>
        <v>8</v>
      </c>
      <c r="AG26" s="432">
        <f>AF26+20-Y26</f>
        <v>8</v>
      </c>
      <c r="AH26" s="340">
        <f>IF(Y26=0,"-",(AC26-AD26)*Y26)</f>
        <v>-2.038786673296867</v>
      </c>
      <c r="AI26" s="462">
        <f>RANK(AF26,AF$6:AF$26,0)</f>
        <v>10</v>
      </c>
      <c r="AJ26" s="323">
        <f>SUMIF(C25:W25,5,C26:W26)+SUMIF(C25:W25,3,C26:W26)+SUMIF(C25:W25,10,C26:W26)</f>
        <v>2</v>
      </c>
      <c r="AK26" s="248" t="e">
        <f>IF(OR(#REF!&lt;6,AI26&lt;2),"-",AJ26)</f>
        <v>#REF!</v>
      </c>
      <c r="AL26" s="264" t="e">
        <f>IF(AK26="-","-",RANK(AK26,AK$6:AK$24,0))</f>
        <v>#REF!</v>
      </c>
    </row>
    <row r="27" spans="1:38" s="147" customFormat="1" ht="7.5" customHeight="1">
      <c r="A27" s="190"/>
      <c r="B27" s="159"/>
      <c r="C27" s="77"/>
      <c r="D27" s="77"/>
      <c r="E27" s="77"/>
      <c r="F27" s="77"/>
      <c r="G27" s="77"/>
      <c r="H27" s="77"/>
      <c r="I27" s="77"/>
      <c r="K27" s="77"/>
      <c r="L27" s="77"/>
      <c r="M27" s="77"/>
      <c r="N27" s="77"/>
      <c r="O27" s="191"/>
      <c r="P27" s="77"/>
      <c r="Q27" s="77"/>
      <c r="R27" s="77"/>
      <c r="S27" s="77"/>
      <c r="T27" s="191"/>
      <c r="U27" s="77"/>
      <c r="V27" s="77"/>
      <c r="W27" s="77"/>
      <c r="Y27" s="192"/>
      <c r="Z27" s="192"/>
      <c r="AA27" s="192"/>
      <c r="AB27" s="192"/>
      <c r="AC27" s="289"/>
      <c r="AD27" s="337"/>
      <c r="AE27" s="433"/>
      <c r="AF27" s="434"/>
      <c r="AG27" s="433"/>
      <c r="AH27" s="293"/>
      <c r="AI27" s="192"/>
      <c r="AJ27" s="192"/>
      <c r="AK27" s="192"/>
      <c r="AL27" s="192"/>
    </row>
    <row r="28" spans="1:38" s="147" customFormat="1" ht="27" customHeight="1">
      <c r="A28" s="414"/>
      <c r="B28" s="413" t="s">
        <v>55</v>
      </c>
      <c r="C28" s="412"/>
      <c r="D28" s="476"/>
      <c r="E28" s="165" t="s">
        <v>67</v>
      </c>
      <c r="F28" s="480"/>
      <c r="G28" s="477"/>
      <c r="H28" s="477"/>
      <c r="I28" s="477"/>
      <c r="J28" s="209"/>
      <c r="K28" s="209"/>
      <c r="L28" s="209"/>
      <c r="M28" s="209"/>
      <c r="N28" s="209"/>
      <c r="O28" s="209"/>
      <c r="P28" s="209"/>
      <c r="Q28" s="209"/>
      <c r="R28" s="268"/>
      <c r="T28" s="267"/>
      <c r="U28" s="192"/>
      <c r="V28" s="192"/>
      <c r="Z28" s="288"/>
      <c r="AC28" s="289"/>
      <c r="AD28" s="337"/>
      <c r="AE28" s="435"/>
      <c r="AF28" s="436"/>
      <c r="AG28" s="435"/>
      <c r="AH28" s="294"/>
      <c r="AI28" s="249"/>
      <c r="AJ28" s="249"/>
      <c r="AK28" s="249"/>
      <c r="AL28" s="192"/>
    </row>
    <row r="29" spans="1:38" s="147" customFormat="1" ht="15.75" customHeight="1">
      <c r="A29" s="157"/>
      <c r="B29" s="158"/>
      <c r="C29" s="162"/>
      <c r="D29" s="193"/>
      <c r="E29" s="481" t="s">
        <v>68</v>
      </c>
      <c r="F29" s="478"/>
      <c r="G29" s="479"/>
      <c r="H29" s="479"/>
      <c r="I29" s="479"/>
      <c r="J29" s="479"/>
      <c r="N29" s="77"/>
      <c r="O29" s="191"/>
      <c r="P29" s="77"/>
      <c r="Q29" s="77"/>
      <c r="R29" s="269"/>
      <c r="S29" s="269"/>
      <c r="T29" s="270"/>
      <c r="U29" s="77"/>
      <c r="V29" s="77"/>
      <c r="W29" s="77"/>
      <c r="Y29" s="192"/>
      <c r="Z29" s="192"/>
      <c r="AA29" s="192"/>
      <c r="AB29" s="192"/>
      <c r="AC29" s="289"/>
      <c r="AD29" s="337"/>
      <c r="AE29" s="433"/>
      <c r="AF29" s="434"/>
      <c r="AG29" s="433"/>
      <c r="AH29" s="293"/>
      <c r="AI29" s="192"/>
      <c r="AJ29" s="192"/>
      <c r="AK29" s="192"/>
      <c r="AL29" s="192"/>
    </row>
    <row r="30" spans="1:38" s="203" customFormat="1" ht="15.75" customHeight="1">
      <c r="A30" s="200" t="s">
        <v>46</v>
      </c>
      <c r="B30" s="201"/>
      <c r="C30" s="202"/>
      <c r="E30" s="202"/>
      <c r="F30" s="204"/>
      <c r="G30" s="162"/>
      <c r="H30" s="147"/>
      <c r="I30" s="147"/>
      <c r="J30" s="147"/>
      <c r="K30" s="147"/>
      <c r="M30" s="265"/>
      <c r="N30" s="266"/>
      <c r="O30" s="265"/>
      <c r="P30" s="265"/>
      <c r="Q30" s="265"/>
      <c r="R30" s="265"/>
      <c r="S30" s="265"/>
      <c r="T30" s="265"/>
      <c r="U30" s="265"/>
      <c r="V30" s="265"/>
      <c r="W30" s="265"/>
      <c r="X30" s="204"/>
      <c r="Y30" s="205"/>
      <c r="Z30" s="205"/>
      <c r="AA30" s="205"/>
      <c r="AB30" s="205"/>
      <c r="AC30" s="290"/>
      <c r="AD30" s="337"/>
      <c r="AE30" s="437"/>
      <c r="AF30" s="438"/>
      <c r="AG30" s="439"/>
      <c r="AH30" s="295"/>
      <c r="AI30" s="205"/>
      <c r="AJ30" s="205"/>
      <c r="AK30" s="205"/>
      <c r="AL30" s="205"/>
    </row>
    <row r="31" spans="1:38" s="203" customFormat="1" ht="15.75" customHeight="1">
      <c r="A31" s="200" t="s">
        <v>59</v>
      </c>
      <c r="B31" s="201"/>
      <c r="C31" s="202"/>
      <c r="E31" s="202"/>
      <c r="F31" s="204"/>
      <c r="G31" s="204"/>
      <c r="H31" s="201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5"/>
      <c r="Z31" s="205"/>
      <c r="AA31" s="205"/>
      <c r="AB31" s="205"/>
      <c r="AC31" s="290"/>
      <c r="AD31" s="337"/>
      <c r="AE31" s="437"/>
      <c r="AF31" s="438"/>
      <c r="AG31" s="439"/>
      <c r="AH31" s="295"/>
      <c r="AI31" s="205"/>
      <c r="AJ31" s="205"/>
      <c r="AK31" s="205"/>
      <c r="AL31" s="205"/>
    </row>
    <row r="32" spans="1:38" s="203" customFormat="1" ht="15.75" customHeight="1" thickBot="1">
      <c r="A32" s="200" t="s">
        <v>65</v>
      </c>
      <c r="B32" s="201"/>
      <c r="F32" s="201"/>
      <c r="G32" s="201"/>
      <c r="H32" s="201"/>
      <c r="I32" s="201"/>
      <c r="J32" s="201"/>
      <c r="K32" s="201"/>
      <c r="L32" s="201"/>
      <c r="M32" s="201"/>
      <c r="N32" s="201"/>
      <c r="P32" s="195"/>
      <c r="Q32" s="195"/>
      <c r="R32" s="195"/>
      <c r="Y32" s="206"/>
      <c r="Z32" s="206"/>
      <c r="AA32" s="207"/>
      <c r="AB32" s="207"/>
      <c r="AC32" s="290"/>
      <c r="AD32" s="337"/>
      <c r="AE32" s="440"/>
      <c r="AF32" s="441"/>
      <c r="AG32" s="440"/>
      <c r="AH32" s="296"/>
      <c r="AI32" s="207"/>
      <c r="AJ32" s="207"/>
      <c r="AK32" s="207"/>
      <c r="AL32" s="207"/>
    </row>
    <row r="33" spans="2:3" ht="18" thickBot="1">
      <c r="B33" s="282"/>
      <c r="C33" s="162" t="s">
        <v>62</v>
      </c>
    </row>
    <row r="34" spans="2:33" ht="18.75">
      <c r="B34" s="471"/>
      <c r="C34" s="162" t="s">
        <v>63</v>
      </c>
      <c r="D34" s="193"/>
      <c r="E34" s="194"/>
      <c r="F34" s="194"/>
      <c r="G34" s="194"/>
      <c r="H34" s="194"/>
      <c r="I34" s="194"/>
      <c r="J34" s="194"/>
      <c r="K34" s="195"/>
      <c r="L34" s="195"/>
      <c r="M34" s="195"/>
      <c r="N34" s="195"/>
      <c r="O34" s="195"/>
      <c r="S34" s="195"/>
      <c r="T34" s="195"/>
      <c r="U34" s="196"/>
      <c r="V34" s="196"/>
      <c r="W34" s="196"/>
      <c r="X34" s="193"/>
      <c r="Y34" s="197"/>
      <c r="Z34" s="197"/>
      <c r="AA34" s="198"/>
      <c r="AB34" s="198"/>
      <c r="AE34" s="442"/>
      <c r="AF34" s="443"/>
      <c r="AG34" s="442"/>
    </row>
    <row r="35" spans="4:33" ht="18.75">
      <c r="D35" s="193"/>
      <c r="E35" s="194"/>
      <c r="F35" s="194"/>
      <c r="G35" s="194"/>
      <c r="H35" s="194"/>
      <c r="I35" s="194"/>
      <c r="J35" s="194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6"/>
      <c r="V35" s="196"/>
      <c r="W35" s="196"/>
      <c r="X35" s="193"/>
      <c r="Y35" s="197"/>
      <c r="Z35" s="197"/>
      <c r="AA35" s="198"/>
      <c r="AB35" s="198"/>
      <c r="AE35" s="442"/>
      <c r="AF35" s="443"/>
      <c r="AG35" s="442"/>
    </row>
    <row r="36" spans="4:33" ht="18.75">
      <c r="D36" s="193"/>
      <c r="E36" s="194"/>
      <c r="F36" s="194"/>
      <c r="G36" s="194"/>
      <c r="H36" s="194"/>
      <c r="I36" s="194"/>
      <c r="J36" s="194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  <c r="V36" s="196"/>
      <c r="W36" s="196"/>
      <c r="X36" s="193"/>
      <c r="Y36" s="197"/>
      <c r="Z36" s="197"/>
      <c r="AA36" s="198"/>
      <c r="AB36" s="198"/>
      <c r="AE36" s="442"/>
      <c r="AF36" s="443"/>
      <c r="AG36" s="442"/>
    </row>
    <row r="37" spans="4:33" ht="17.25">
      <c r="D37" s="193"/>
      <c r="E37" s="193"/>
      <c r="F37" s="199"/>
      <c r="G37" s="199"/>
      <c r="H37" s="199"/>
      <c r="I37" s="199"/>
      <c r="J37" s="199"/>
      <c r="K37" s="199"/>
      <c r="L37" s="199"/>
      <c r="M37" s="199"/>
      <c r="N37" s="199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7"/>
      <c r="Z37" s="197"/>
      <c r="AA37" s="198"/>
      <c r="AB37" s="198"/>
      <c r="AE37" s="442"/>
      <c r="AF37" s="443"/>
      <c r="AG37" s="442"/>
    </row>
  </sheetData>
  <sheetProtection/>
  <mergeCells count="43">
    <mergeCell ref="AJ1:AL1"/>
    <mergeCell ref="N1:X1"/>
    <mergeCell ref="B7:B8"/>
    <mergeCell ref="A1:B1"/>
    <mergeCell ref="C1:K1"/>
    <mergeCell ref="A2:B2"/>
    <mergeCell ref="A3:B3"/>
    <mergeCell ref="AL2:AL4"/>
    <mergeCell ref="AJ2:AJ4"/>
    <mergeCell ref="AA1:AA4"/>
    <mergeCell ref="AF1:AF4"/>
    <mergeCell ref="AC1:AC4"/>
    <mergeCell ref="A13:A14"/>
    <mergeCell ref="A9:A10"/>
    <mergeCell ref="B9:B10"/>
    <mergeCell ref="A7:A8"/>
    <mergeCell ref="B13:B14"/>
    <mergeCell ref="A11:A12"/>
    <mergeCell ref="AK2:AK4"/>
    <mergeCell ref="A4:B4"/>
    <mergeCell ref="B5:B6"/>
    <mergeCell ref="AH1:AH4"/>
    <mergeCell ref="AI1:AI4"/>
    <mergeCell ref="AD1:AD4"/>
    <mergeCell ref="AE1:AE4"/>
    <mergeCell ref="AB1:AB4"/>
    <mergeCell ref="AG1:AG4"/>
    <mergeCell ref="A5:A6"/>
    <mergeCell ref="A23:A24"/>
    <mergeCell ref="A15:A16"/>
    <mergeCell ref="A17:A18"/>
    <mergeCell ref="A19:A20"/>
    <mergeCell ref="A21:A22"/>
    <mergeCell ref="A25:A26"/>
    <mergeCell ref="B25:B26"/>
    <mergeCell ref="Y1:Y4"/>
    <mergeCell ref="Z1:Z4"/>
    <mergeCell ref="B11:B12"/>
    <mergeCell ref="B23:B24"/>
    <mergeCell ref="B15:B16"/>
    <mergeCell ref="B17:B18"/>
    <mergeCell ref="B19:B20"/>
    <mergeCell ref="B21:B22"/>
  </mergeCells>
  <dataValidations count="1">
    <dataValidation type="decimal" allowBlank="1" showInputMessage="1" showErrorMessage="1" sqref="K27:W27 C27:I27 O29:W30 N29 C5:X26">
      <formula1>-1</formula1>
      <formula2>20</formula2>
    </dataValidation>
  </dataValidations>
  <printOptions/>
  <pageMargins left="0.3937007874015748" right="0.19" top="0.72" bottom="0.3937007874015748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zoomScale="115" zoomScaleNormal="115" zoomScalePageLayoutView="0" workbookViewId="0" topLeftCell="A1">
      <selection activeCell="A1" sqref="A1:IV16384"/>
    </sheetView>
  </sheetViews>
  <sheetFormatPr defaultColWidth="3.8515625" defaultRowHeight="12.75"/>
  <cols>
    <col min="1" max="1" width="3.00390625" style="157" customWidth="1"/>
    <col min="2" max="2" width="8.7109375" style="158" customWidth="1"/>
    <col min="3" max="5" width="4.421875" style="162" customWidth="1"/>
    <col min="6" max="8" width="4.421875" style="158" customWidth="1"/>
    <col min="9" max="9" width="5.00390625" style="158" customWidth="1"/>
    <col min="10" max="12" width="4.421875" style="158" customWidth="1"/>
    <col min="13" max="19" width="4.421875" style="162" customWidth="1"/>
    <col min="20" max="20" width="4.421875" style="162" hidden="1" customWidth="1"/>
    <col min="21" max="22" width="4.421875" style="162" customWidth="1"/>
    <col min="23" max="24" width="5.421875" style="160" customWidth="1"/>
    <col min="25" max="25" width="4.421875" style="160" customWidth="1"/>
    <col min="26" max="26" width="5.00390625" style="161" bestFit="1" customWidth="1"/>
    <col min="27" max="27" width="3.7109375" style="161" customWidth="1"/>
    <col min="28" max="28" width="4.57421875" style="161" bestFit="1" customWidth="1"/>
    <col min="29" max="29" width="5.57421875" style="161" customWidth="1"/>
    <col min="30" max="30" width="5.00390625" style="161" bestFit="1" customWidth="1"/>
    <col min="31" max="31" width="4.140625" style="161" customWidth="1"/>
    <col min="32" max="34" width="5.00390625" style="161" customWidth="1"/>
    <col min="35" max="16384" width="3.8515625" style="162" customWidth="1"/>
  </cols>
  <sheetData>
    <row r="1" spans="1:35" s="2" customFormat="1" ht="21" customHeight="1">
      <c r="A1" s="566" t="s">
        <v>41</v>
      </c>
      <c r="B1" s="567"/>
      <c r="C1" s="538" t="s">
        <v>0</v>
      </c>
      <c r="D1" s="539"/>
      <c r="E1" s="539"/>
      <c r="F1" s="539"/>
      <c r="G1" s="539"/>
      <c r="H1" s="539"/>
      <c r="I1" s="539"/>
      <c r="J1" s="539"/>
      <c r="K1" s="539"/>
      <c r="L1" s="538" t="s">
        <v>1</v>
      </c>
      <c r="M1" s="539"/>
      <c r="N1" s="539"/>
      <c r="O1" s="539"/>
      <c r="P1" s="539"/>
      <c r="Q1" s="539"/>
      <c r="R1" s="539"/>
      <c r="S1" s="539"/>
      <c r="T1" s="539"/>
      <c r="U1" s="539"/>
      <c r="V1" s="540"/>
      <c r="W1" s="541" t="s">
        <v>2</v>
      </c>
      <c r="X1" s="548" t="s">
        <v>3</v>
      </c>
      <c r="Y1" s="548" t="s">
        <v>4</v>
      </c>
      <c r="Z1" s="548" t="s">
        <v>5</v>
      </c>
      <c r="AA1" s="551" t="s">
        <v>6</v>
      </c>
      <c r="AB1" s="562" t="s">
        <v>7</v>
      </c>
      <c r="AC1" s="564" t="s">
        <v>8</v>
      </c>
      <c r="AD1" s="544" t="s">
        <v>9</v>
      </c>
      <c r="AE1" s="546" t="s">
        <v>10</v>
      </c>
      <c r="AF1" s="568" t="s">
        <v>11</v>
      </c>
      <c r="AG1" s="564" t="s">
        <v>12</v>
      </c>
      <c r="AH1" s="554" t="s">
        <v>13</v>
      </c>
      <c r="AI1" s="1"/>
    </row>
    <row r="2" spans="1:35" s="5" customFormat="1" ht="41.25" customHeight="1">
      <c r="A2" s="556" t="s">
        <v>14</v>
      </c>
      <c r="B2" s="557"/>
      <c r="C2" s="3" t="s">
        <v>23</v>
      </c>
      <c r="D2" s="3" t="s">
        <v>21</v>
      </c>
      <c r="E2" s="3" t="s">
        <v>18</v>
      </c>
      <c r="F2" s="3" t="s">
        <v>20</v>
      </c>
      <c r="G2" s="3" t="s">
        <v>15</v>
      </c>
      <c r="H2" s="3" t="s">
        <v>19</v>
      </c>
      <c r="I2" s="3" t="s">
        <v>23</v>
      </c>
      <c r="J2" s="3" t="s">
        <v>17</v>
      </c>
      <c r="K2" s="3" t="s">
        <v>16</v>
      </c>
      <c r="L2" s="3" t="s">
        <v>16</v>
      </c>
      <c r="M2" s="3" t="s">
        <v>22</v>
      </c>
      <c r="N2" s="3" t="s">
        <v>17</v>
      </c>
      <c r="O2" s="166" t="s">
        <v>15</v>
      </c>
      <c r="P2" s="166" t="s">
        <v>22</v>
      </c>
      <c r="Q2" s="166" t="s">
        <v>20</v>
      </c>
      <c r="R2" s="166" t="s">
        <v>21</v>
      </c>
      <c r="S2" s="166" t="s">
        <v>18</v>
      </c>
      <c r="T2" s="3" t="s">
        <v>24</v>
      </c>
      <c r="U2" s="166" t="s">
        <v>19</v>
      </c>
      <c r="V2" s="166" t="s">
        <v>16</v>
      </c>
      <c r="W2" s="542"/>
      <c r="X2" s="549"/>
      <c r="Y2" s="549"/>
      <c r="Z2" s="549"/>
      <c r="AA2" s="552"/>
      <c r="AB2" s="563"/>
      <c r="AC2" s="565"/>
      <c r="AD2" s="545"/>
      <c r="AE2" s="547"/>
      <c r="AF2" s="569"/>
      <c r="AG2" s="565"/>
      <c r="AH2" s="555"/>
      <c r="AI2" s="4"/>
    </row>
    <row r="3" spans="1:35" s="8" customFormat="1" ht="14.25" customHeight="1">
      <c r="A3" s="558" t="s">
        <v>26</v>
      </c>
      <c r="B3" s="559"/>
      <c r="C3" s="176">
        <v>39091</v>
      </c>
      <c r="D3" s="6">
        <v>39105</v>
      </c>
      <c r="E3" s="6">
        <v>39119</v>
      </c>
      <c r="F3" s="6">
        <v>39133</v>
      </c>
      <c r="G3" s="6">
        <v>39147</v>
      </c>
      <c r="H3" s="6">
        <v>39161</v>
      </c>
      <c r="I3" s="6">
        <v>39189</v>
      </c>
      <c r="J3" s="6">
        <v>39217</v>
      </c>
      <c r="K3" s="6">
        <v>39232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42"/>
      <c r="X3" s="549"/>
      <c r="Y3" s="549"/>
      <c r="Z3" s="549"/>
      <c r="AA3" s="552"/>
      <c r="AB3" s="563"/>
      <c r="AC3" s="565"/>
      <c r="AD3" s="545"/>
      <c r="AE3" s="547"/>
      <c r="AF3" s="569"/>
      <c r="AG3" s="565"/>
      <c r="AH3" s="555"/>
      <c r="AI3" s="7"/>
    </row>
    <row r="4" spans="1:35" s="8" customFormat="1" ht="13.5" customHeight="1" thickBot="1">
      <c r="A4" s="560" t="s">
        <v>27</v>
      </c>
      <c r="B4" s="561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16</v>
      </c>
      <c r="M4" s="10">
        <v>11</v>
      </c>
      <c r="N4" s="9">
        <v>12</v>
      </c>
      <c r="O4" s="9">
        <v>13</v>
      </c>
      <c r="P4" s="9">
        <v>14</v>
      </c>
      <c r="Q4" s="9">
        <v>15</v>
      </c>
      <c r="R4" s="9">
        <v>10</v>
      </c>
      <c r="S4" s="9">
        <v>17</v>
      </c>
      <c r="T4" s="10"/>
      <c r="U4" s="9">
        <v>18</v>
      </c>
      <c r="V4" s="6" t="s">
        <v>25</v>
      </c>
      <c r="W4" s="543"/>
      <c r="X4" s="550"/>
      <c r="Y4" s="550"/>
      <c r="Z4" s="550"/>
      <c r="AA4" s="553"/>
      <c r="AB4" s="563"/>
      <c r="AC4" s="565"/>
      <c r="AD4" s="545"/>
      <c r="AE4" s="547"/>
      <c r="AF4" s="569"/>
      <c r="AG4" s="565"/>
      <c r="AH4" s="555"/>
      <c r="AI4" s="7"/>
    </row>
    <row r="5" spans="1:35" s="34" customFormat="1" ht="7.5" customHeight="1">
      <c r="A5" s="11"/>
      <c r="B5" s="12"/>
      <c r="C5" s="178">
        <v>6</v>
      </c>
      <c r="D5" s="17">
        <v>5</v>
      </c>
      <c r="E5" s="18">
        <v>8</v>
      </c>
      <c r="F5" s="17">
        <v>9</v>
      </c>
      <c r="G5" s="16">
        <v>7</v>
      </c>
      <c r="H5" s="20">
        <v>2</v>
      </c>
      <c r="I5" s="13">
        <v>10</v>
      </c>
      <c r="J5" s="21">
        <v>3</v>
      </c>
      <c r="K5" s="177">
        <v>4</v>
      </c>
      <c r="L5" s="19">
        <v>2</v>
      </c>
      <c r="M5" s="20">
        <v>6</v>
      </c>
      <c r="N5" s="21">
        <v>7</v>
      </c>
      <c r="O5" s="22">
        <v>9</v>
      </c>
      <c r="P5" s="14">
        <v>8</v>
      </c>
      <c r="Q5" s="22">
        <v>3</v>
      </c>
      <c r="R5" s="15">
        <v>10</v>
      </c>
      <c r="S5" s="23">
        <v>4</v>
      </c>
      <c r="T5" s="24"/>
      <c r="U5" s="22">
        <v>5</v>
      </c>
      <c r="V5" s="25"/>
      <c r="W5" s="26"/>
      <c r="X5" s="26"/>
      <c r="Y5" s="26"/>
      <c r="Z5" s="27"/>
      <c r="AA5" s="28"/>
      <c r="AB5" s="29"/>
      <c r="AC5" s="30"/>
      <c r="AD5" s="27"/>
      <c r="AE5" s="31"/>
      <c r="AF5" s="32"/>
      <c r="AG5" s="30"/>
      <c r="AH5" s="28"/>
      <c r="AI5" s="33"/>
    </row>
    <row r="6" spans="1:35" s="52" customFormat="1" ht="13.5" customHeight="1">
      <c r="A6" s="35">
        <v>1</v>
      </c>
      <c r="B6" s="174" t="s">
        <v>17</v>
      </c>
      <c r="C6" s="107">
        <v>0.5</v>
      </c>
      <c r="D6" s="39">
        <v>1</v>
      </c>
      <c r="E6" s="41">
        <v>0.5</v>
      </c>
      <c r="F6" s="39">
        <v>0</v>
      </c>
      <c r="G6" s="40"/>
      <c r="H6" s="37">
        <v>0</v>
      </c>
      <c r="I6" s="37">
        <v>0</v>
      </c>
      <c r="J6" s="38">
        <v>0</v>
      </c>
      <c r="K6" s="42"/>
      <c r="L6" s="36"/>
      <c r="M6" s="37"/>
      <c r="N6" s="38"/>
      <c r="O6" s="37">
        <v>0</v>
      </c>
      <c r="P6" s="38">
        <v>1</v>
      </c>
      <c r="Q6" s="37"/>
      <c r="R6" s="39"/>
      <c r="S6" s="38"/>
      <c r="T6" s="24"/>
      <c r="U6" s="37"/>
      <c r="V6" s="43"/>
      <c r="W6" s="44">
        <f>SUM(C6:K6)</f>
        <v>2</v>
      </c>
      <c r="X6" s="44">
        <f>SUM(C6:V6)</f>
        <v>3</v>
      </c>
      <c r="Y6" s="44">
        <f>COUNT(C6:V6)</f>
        <v>9</v>
      </c>
      <c r="Z6" s="45">
        <f>X6+18-Y6</f>
        <v>12</v>
      </c>
      <c r="AA6" s="46">
        <f>RANK(X6,X$6:X$24,0)</f>
        <v>7</v>
      </c>
      <c r="AB6" s="47"/>
      <c r="AC6" s="48">
        <f>X6+AB6</f>
        <v>3</v>
      </c>
      <c r="AD6" s="45">
        <f>AC6+18-Y6</f>
        <v>12</v>
      </c>
      <c r="AE6" s="49">
        <f>RANK(AC6,AC$6:AC$24,0)</f>
        <v>7</v>
      </c>
      <c r="AF6" s="50">
        <f>SUMIF(C5:V5,10,C6:V6)+SUMIF(C5:V5,3,C6:V6)+SUMIF(C5:V5,5,C6:V6)</f>
        <v>1</v>
      </c>
      <c r="AG6" s="48">
        <f>IF(AA6&lt;6,"-",AF6)</f>
        <v>1</v>
      </c>
      <c r="AH6" s="46">
        <f>IF(AG6="-","-",RANK(AG6,AG$6:AG$24,0))</f>
        <v>1</v>
      </c>
      <c r="AI6" s="51"/>
    </row>
    <row r="7" spans="1:35" s="34" customFormat="1" ht="7.5" customHeight="1">
      <c r="A7" s="53"/>
      <c r="B7" s="54"/>
      <c r="C7" s="179">
        <v>5</v>
      </c>
      <c r="D7" s="60">
        <v>4</v>
      </c>
      <c r="E7" s="61">
        <v>7</v>
      </c>
      <c r="F7" s="60">
        <v>8</v>
      </c>
      <c r="G7" s="59">
        <v>6</v>
      </c>
      <c r="H7" s="64">
        <v>1</v>
      </c>
      <c r="I7" s="56">
        <v>9</v>
      </c>
      <c r="J7" s="65">
        <v>10</v>
      </c>
      <c r="K7" s="62">
        <v>3</v>
      </c>
      <c r="L7" s="63">
        <v>1</v>
      </c>
      <c r="M7" s="56">
        <v>5</v>
      </c>
      <c r="N7" s="57">
        <v>6</v>
      </c>
      <c r="O7" s="64">
        <v>8</v>
      </c>
      <c r="P7" s="65">
        <v>7</v>
      </c>
      <c r="Q7" s="56">
        <v>10</v>
      </c>
      <c r="R7" s="58">
        <v>9</v>
      </c>
      <c r="S7" s="65">
        <v>3</v>
      </c>
      <c r="T7" s="24"/>
      <c r="U7" s="64">
        <v>4</v>
      </c>
      <c r="V7" s="66"/>
      <c r="W7" s="67"/>
      <c r="X7" s="67"/>
      <c r="Y7" s="67"/>
      <c r="Z7" s="68"/>
      <c r="AA7" s="69"/>
      <c r="AB7" s="70"/>
      <c r="AC7" s="71"/>
      <c r="AD7" s="68"/>
      <c r="AE7" s="72"/>
      <c r="AF7" s="73"/>
      <c r="AG7" s="71"/>
      <c r="AH7" s="69"/>
      <c r="AI7" s="33"/>
    </row>
    <row r="8" spans="1:35" s="52" customFormat="1" ht="13.5" customHeight="1">
      <c r="A8" s="35">
        <v>2</v>
      </c>
      <c r="B8" s="174" t="s">
        <v>23</v>
      </c>
      <c r="C8" s="74">
        <v>1</v>
      </c>
      <c r="D8" s="76">
        <v>0.5</v>
      </c>
      <c r="E8" s="78">
        <v>0.5</v>
      </c>
      <c r="F8" s="76"/>
      <c r="G8" s="77">
        <v>0.5</v>
      </c>
      <c r="H8" s="75">
        <v>1</v>
      </c>
      <c r="I8" s="75">
        <v>1</v>
      </c>
      <c r="J8" s="78">
        <v>0</v>
      </c>
      <c r="K8" s="79">
        <v>0</v>
      </c>
      <c r="L8" s="80"/>
      <c r="M8" s="76"/>
      <c r="N8" s="78"/>
      <c r="O8" s="76"/>
      <c r="P8" s="78">
        <v>0.5</v>
      </c>
      <c r="Q8" s="76"/>
      <c r="R8" s="76"/>
      <c r="S8" s="78"/>
      <c r="T8" s="24"/>
      <c r="U8" s="76"/>
      <c r="V8" s="81"/>
      <c r="W8" s="44">
        <f>SUM(C8:K8)</f>
        <v>4.5</v>
      </c>
      <c r="X8" s="44">
        <f>SUM(C8:V8)</f>
        <v>5</v>
      </c>
      <c r="Y8" s="44">
        <f>COUNT(C8:V8)</f>
        <v>9</v>
      </c>
      <c r="Z8" s="45">
        <f>X8+18-Y8</f>
        <v>14</v>
      </c>
      <c r="AA8" s="46">
        <f aca="true" t="shared" si="0" ref="AA8:AA24">RANK(X8,X$6:X$24,0)</f>
        <v>5</v>
      </c>
      <c r="AB8" s="47"/>
      <c r="AC8" s="48">
        <f>X8+AB8</f>
        <v>5</v>
      </c>
      <c r="AD8" s="45">
        <f>AC8+18-Y8</f>
        <v>14</v>
      </c>
      <c r="AE8" s="49">
        <f aca="true" t="shared" si="1" ref="AE8:AE24">RANK(AC8,AC$6:AC$24,0)</f>
        <v>5</v>
      </c>
      <c r="AF8" s="50">
        <f>SUMIF(C7:V7,10,C8:V8)+SUMIF(C7:V7,3,C8:V8)+SUMIF(C7:V7,5,C8:V8)</f>
        <v>1</v>
      </c>
      <c r="AG8" s="48" t="str">
        <f aca="true" t="shared" si="2" ref="AG8:AG24">IF(AA8&lt;6,"-",AF8)</f>
        <v>-</v>
      </c>
      <c r="AH8" s="46" t="str">
        <f aca="true" t="shared" si="3" ref="AH8:AH24">IF(AG8="-","-",RANK(AG8,AG$6:AG$24,0))</f>
        <v>-</v>
      </c>
      <c r="AI8" s="51"/>
    </row>
    <row r="9" spans="1:35" s="34" customFormat="1" ht="7.5" customHeight="1">
      <c r="A9" s="82"/>
      <c r="B9" s="83"/>
      <c r="C9" s="180">
        <v>4</v>
      </c>
      <c r="D9" s="89">
        <v>10</v>
      </c>
      <c r="E9" s="90">
        <v>6</v>
      </c>
      <c r="F9" s="87">
        <v>7</v>
      </c>
      <c r="G9" s="88">
        <v>5</v>
      </c>
      <c r="H9" s="85">
        <v>9</v>
      </c>
      <c r="I9" s="85">
        <v>8</v>
      </c>
      <c r="J9" s="86">
        <v>1</v>
      </c>
      <c r="K9" s="91">
        <v>2</v>
      </c>
      <c r="L9" s="84">
        <v>9</v>
      </c>
      <c r="M9" s="92">
        <v>4</v>
      </c>
      <c r="N9" s="93">
        <v>5</v>
      </c>
      <c r="O9" s="92">
        <v>7</v>
      </c>
      <c r="P9" s="86">
        <v>6</v>
      </c>
      <c r="Q9" s="85">
        <v>1</v>
      </c>
      <c r="R9" s="89">
        <v>8</v>
      </c>
      <c r="S9" s="93">
        <v>2</v>
      </c>
      <c r="T9" s="24"/>
      <c r="U9" s="85">
        <v>10</v>
      </c>
      <c r="V9" s="94"/>
      <c r="W9" s="95"/>
      <c r="X9" s="95"/>
      <c r="Y9" s="95"/>
      <c r="Z9" s="96"/>
      <c r="AA9" s="97"/>
      <c r="AB9" s="98"/>
      <c r="AC9" s="99"/>
      <c r="AD9" s="96"/>
      <c r="AE9" s="100"/>
      <c r="AF9" s="101"/>
      <c r="AG9" s="99"/>
      <c r="AH9" s="97"/>
      <c r="AI9" s="33"/>
    </row>
    <row r="10" spans="1:35" s="52" customFormat="1" ht="13.5" customHeight="1">
      <c r="A10" s="102">
        <v>3</v>
      </c>
      <c r="B10" s="168" t="s">
        <v>16</v>
      </c>
      <c r="C10" s="74">
        <v>1</v>
      </c>
      <c r="D10" s="76">
        <v>1</v>
      </c>
      <c r="E10" s="78">
        <v>0</v>
      </c>
      <c r="F10" s="76">
        <v>1</v>
      </c>
      <c r="G10" s="77">
        <v>1</v>
      </c>
      <c r="H10" s="75">
        <v>1</v>
      </c>
      <c r="I10" s="75"/>
      <c r="J10" s="78">
        <v>1</v>
      </c>
      <c r="K10" s="79">
        <v>1</v>
      </c>
      <c r="L10" s="80"/>
      <c r="M10" s="76"/>
      <c r="N10" s="78"/>
      <c r="O10" s="76">
        <v>1</v>
      </c>
      <c r="P10" s="78">
        <v>1</v>
      </c>
      <c r="Q10" s="76"/>
      <c r="R10" s="76"/>
      <c r="S10" s="78"/>
      <c r="T10" s="24"/>
      <c r="U10" s="76"/>
      <c r="V10" s="81"/>
      <c r="W10" s="44">
        <f>SUM(C10:K10)</f>
        <v>7</v>
      </c>
      <c r="X10" s="44">
        <f>SUM(C10:V10)</f>
        <v>9</v>
      </c>
      <c r="Y10" s="44">
        <f>COUNT(C10:V10)</f>
        <v>10</v>
      </c>
      <c r="Z10" s="96">
        <f>X10+18-Y10</f>
        <v>17</v>
      </c>
      <c r="AA10" s="97">
        <f t="shared" si="0"/>
        <v>1</v>
      </c>
      <c r="AB10" s="103"/>
      <c r="AC10" s="99">
        <f>X10+AB10</f>
        <v>9</v>
      </c>
      <c r="AD10" s="96">
        <f>AC10+18-Y10</f>
        <v>17</v>
      </c>
      <c r="AE10" s="100">
        <f t="shared" si="1"/>
        <v>1</v>
      </c>
      <c r="AF10" s="50">
        <f>SUMIF(C9:V9,10,C10:V10)+SUMIF(C9:V9,3,C10:V10)+SUMIF(C9:V9,5,C10:V10)</f>
        <v>2</v>
      </c>
      <c r="AG10" s="99" t="str">
        <f t="shared" si="2"/>
        <v>-</v>
      </c>
      <c r="AH10" s="97" t="str">
        <f t="shared" si="3"/>
        <v>-</v>
      </c>
      <c r="AI10" s="51"/>
    </row>
    <row r="11" spans="1:35" s="34" customFormat="1" ht="7.5" customHeight="1">
      <c r="A11" s="82"/>
      <c r="B11" s="83"/>
      <c r="C11" s="181">
        <v>3</v>
      </c>
      <c r="D11" s="89">
        <v>2</v>
      </c>
      <c r="E11" s="90">
        <v>5</v>
      </c>
      <c r="F11" s="87">
        <v>6</v>
      </c>
      <c r="G11" s="90">
        <v>10</v>
      </c>
      <c r="H11" s="92">
        <v>8</v>
      </c>
      <c r="I11" s="85">
        <v>7</v>
      </c>
      <c r="J11" s="86">
        <v>9</v>
      </c>
      <c r="K11" s="91">
        <v>1</v>
      </c>
      <c r="L11" s="105">
        <v>8</v>
      </c>
      <c r="M11" s="85">
        <v>3</v>
      </c>
      <c r="N11" s="86">
        <v>10</v>
      </c>
      <c r="O11" s="92">
        <v>6</v>
      </c>
      <c r="P11" s="86">
        <v>5</v>
      </c>
      <c r="Q11" s="85">
        <v>9</v>
      </c>
      <c r="R11" s="89">
        <v>7</v>
      </c>
      <c r="S11" s="93">
        <v>1</v>
      </c>
      <c r="T11" s="24"/>
      <c r="U11" s="85">
        <v>2</v>
      </c>
      <c r="V11" s="94"/>
      <c r="W11" s="67"/>
      <c r="X11" s="67"/>
      <c r="Y11" s="67"/>
      <c r="Z11" s="68"/>
      <c r="AA11" s="69"/>
      <c r="AB11" s="70"/>
      <c r="AC11" s="71"/>
      <c r="AD11" s="68"/>
      <c r="AE11" s="72"/>
      <c r="AF11" s="73"/>
      <c r="AG11" s="71"/>
      <c r="AH11" s="106"/>
      <c r="AI11" s="33"/>
    </row>
    <row r="12" spans="1:35" s="52" customFormat="1" ht="13.5" customHeight="1">
      <c r="A12" s="35">
        <v>4</v>
      </c>
      <c r="B12" s="168" t="s">
        <v>20</v>
      </c>
      <c r="C12" s="107">
        <v>0</v>
      </c>
      <c r="D12" s="39">
        <v>0.5</v>
      </c>
      <c r="E12" s="41"/>
      <c r="F12" s="39"/>
      <c r="G12" s="41">
        <v>0.5</v>
      </c>
      <c r="H12" s="37"/>
      <c r="I12" s="37"/>
      <c r="J12" s="41"/>
      <c r="K12" s="42"/>
      <c r="L12" s="36"/>
      <c r="M12" s="39"/>
      <c r="N12" s="41"/>
      <c r="O12" s="39"/>
      <c r="P12" s="41"/>
      <c r="Q12" s="39"/>
      <c r="R12" s="39"/>
      <c r="S12" s="41"/>
      <c r="T12" s="24"/>
      <c r="U12" s="39"/>
      <c r="V12" s="108"/>
      <c r="W12" s="44">
        <f>SUM(C12:K12)</f>
        <v>1</v>
      </c>
      <c r="X12" s="44">
        <f>SUM(C12:V12)</f>
        <v>1</v>
      </c>
      <c r="Y12" s="44">
        <f>COUNT(C12:V12)</f>
        <v>3</v>
      </c>
      <c r="Z12" s="45">
        <f>X12+18-Y12</f>
        <v>16</v>
      </c>
      <c r="AA12" s="46">
        <f t="shared" si="0"/>
        <v>10</v>
      </c>
      <c r="AB12" s="47"/>
      <c r="AC12" s="48">
        <f>X12+AB12</f>
        <v>1</v>
      </c>
      <c r="AD12" s="45">
        <f>AC12+18-Y12</f>
        <v>16</v>
      </c>
      <c r="AE12" s="49">
        <f t="shared" si="1"/>
        <v>10</v>
      </c>
      <c r="AF12" s="50">
        <f>SUMIF(C11:V11,10,C12:V12)+SUMIF(C11:V11,3,C12:V12)+SUMIF(C11:V11,5,C12:V12)</f>
        <v>0.5</v>
      </c>
      <c r="AG12" s="48">
        <f t="shared" si="2"/>
        <v>0.5</v>
      </c>
      <c r="AH12" s="109">
        <f t="shared" si="3"/>
        <v>4</v>
      </c>
      <c r="AI12" s="51"/>
    </row>
    <row r="13" spans="1:35" s="34" customFormat="1" ht="7.5" customHeight="1">
      <c r="A13" s="82"/>
      <c r="B13" s="83"/>
      <c r="C13" s="182">
        <v>2</v>
      </c>
      <c r="D13" s="89">
        <v>1</v>
      </c>
      <c r="E13" s="88">
        <v>4</v>
      </c>
      <c r="F13" s="89">
        <v>10</v>
      </c>
      <c r="G13" s="112">
        <v>3</v>
      </c>
      <c r="H13" s="115">
        <v>7</v>
      </c>
      <c r="I13" s="110">
        <v>6</v>
      </c>
      <c r="J13" s="116">
        <v>8</v>
      </c>
      <c r="K13" s="113">
        <v>9</v>
      </c>
      <c r="L13" s="114">
        <v>7</v>
      </c>
      <c r="M13" s="115">
        <v>2</v>
      </c>
      <c r="N13" s="116">
        <v>3</v>
      </c>
      <c r="O13" s="110">
        <v>10</v>
      </c>
      <c r="P13" s="92">
        <v>4</v>
      </c>
      <c r="Q13" s="110">
        <v>8</v>
      </c>
      <c r="R13" s="112">
        <v>6</v>
      </c>
      <c r="S13" s="111">
        <v>9</v>
      </c>
      <c r="T13" s="24"/>
      <c r="U13" s="85">
        <v>1</v>
      </c>
      <c r="V13" s="117"/>
      <c r="W13" s="95"/>
      <c r="X13" s="95"/>
      <c r="Y13" s="95"/>
      <c r="Z13" s="71"/>
      <c r="AA13" s="69"/>
      <c r="AB13" s="118"/>
      <c r="AC13" s="99"/>
      <c r="AD13" s="96"/>
      <c r="AE13" s="100"/>
      <c r="AF13" s="101"/>
      <c r="AG13" s="99"/>
      <c r="AH13" s="97"/>
      <c r="AI13" s="33"/>
    </row>
    <row r="14" spans="1:35" s="52" customFormat="1" ht="13.5" customHeight="1">
      <c r="A14" s="102">
        <v>5</v>
      </c>
      <c r="B14" s="168" t="s">
        <v>21</v>
      </c>
      <c r="C14" s="74">
        <v>0</v>
      </c>
      <c r="D14" s="76">
        <v>0</v>
      </c>
      <c r="E14" s="78"/>
      <c r="F14" s="76"/>
      <c r="G14" s="77">
        <v>0</v>
      </c>
      <c r="H14" s="75">
        <v>1</v>
      </c>
      <c r="I14" s="75"/>
      <c r="J14" s="78">
        <v>0</v>
      </c>
      <c r="K14" s="79"/>
      <c r="L14" s="80"/>
      <c r="M14" s="76"/>
      <c r="N14" s="78"/>
      <c r="O14" s="76"/>
      <c r="P14" s="78"/>
      <c r="Q14" s="76">
        <v>1</v>
      </c>
      <c r="R14" s="76"/>
      <c r="S14" s="78"/>
      <c r="T14" s="24"/>
      <c r="U14" s="76"/>
      <c r="V14" s="81"/>
      <c r="W14" s="44">
        <f>SUM(C14:K14)</f>
        <v>1</v>
      </c>
      <c r="X14" s="44">
        <f>SUM(C14:V14)</f>
        <v>2</v>
      </c>
      <c r="Y14" s="44">
        <f>COUNT(C14:V14)</f>
        <v>6</v>
      </c>
      <c r="Z14" s="96">
        <f>X14+18-Y14</f>
        <v>14</v>
      </c>
      <c r="AA14" s="46">
        <f t="shared" si="0"/>
        <v>8</v>
      </c>
      <c r="AB14" s="103"/>
      <c r="AC14" s="99">
        <f>X14+AB14</f>
        <v>2</v>
      </c>
      <c r="AD14" s="96">
        <f>AC14+18-Y14</f>
        <v>14</v>
      </c>
      <c r="AE14" s="100">
        <f t="shared" si="1"/>
        <v>8</v>
      </c>
      <c r="AF14" s="50">
        <f>SUMIF(C13:V13,10,C14:V14)+SUMIF(C13:V13,3,C14:V14)+SUMIF(C13:V13,5,C14:V14)</f>
        <v>0</v>
      </c>
      <c r="AG14" s="99">
        <f t="shared" si="2"/>
        <v>0</v>
      </c>
      <c r="AH14" s="97">
        <f t="shared" si="3"/>
        <v>5</v>
      </c>
      <c r="AI14" s="51"/>
    </row>
    <row r="15" spans="1:35" s="125" customFormat="1" ht="7.5" customHeight="1">
      <c r="A15" s="82"/>
      <c r="B15" s="83"/>
      <c r="C15" s="183">
        <v>1</v>
      </c>
      <c r="D15" s="89">
        <v>9</v>
      </c>
      <c r="E15" s="120">
        <v>3</v>
      </c>
      <c r="F15" s="112">
        <v>4</v>
      </c>
      <c r="G15" s="119">
        <v>2</v>
      </c>
      <c r="H15" s="92">
        <v>10</v>
      </c>
      <c r="I15" s="92">
        <v>5</v>
      </c>
      <c r="J15" s="116">
        <v>7</v>
      </c>
      <c r="K15" s="91">
        <v>8</v>
      </c>
      <c r="L15" s="121">
        <v>10</v>
      </c>
      <c r="M15" s="115">
        <v>1</v>
      </c>
      <c r="N15" s="116">
        <v>2</v>
      </c>
      <c r="O15" s="110">
        <v>4</v>
      </c>
      <c r="P15" s="111">
        <v>3</v>
      </c>
      <c r="Q15" s="110">
        <v>7</v>
      </c>
      <c r="R15" s="87">
        <v>5</v>
      </c>
      <c r="S15" s="93">
        <v>8</v>
      </c>
      <c r="T15" s="167"/>
      <c r="U15" s="85">
        <v>9</v>
      </c>
      <c r="V15" s="122"/>
      <c r="W15" s="67"/>
      <c r="X15" s="67"/>
      <c r="Y15" s="67"/>
      <c r="Z15" s="68"/>
      <c r="AA15" s="69"/>
      <c r="AB15" s="70"/>
      <c r="AC15" s="71"/>
      <c r="AD15" s="68"/>
      <c r="AE15" s="123"/>
      <c r="AF15" s="73"/>
      <c r="AG15" s="71"/>
      <c r="AH15" s="69"/>
      <c r="AI15" s="124"/>
    </row>
    <row r="16" spans="1:35" s="52" customFormat="1" ht="13.5" customHeight="1">
      <c r="A16" s="35">
        <v>6</v>
      </c>
      <c r="B16" s="174" t="s">
        <v>28</v>
      </c>
      <c r="C16" s="74">
        <v>0.5</v>
      </c>
      <c r="D16" s="76">
        <v>0.5</v>
      </c>
      <c r="E16" s="78">
        <v>1</v>
      </c>
      <c r="F16" s="76">
        <v>1</v>
      </c>
      <c r="G16" s="77">
        <v>0.5</v>
      </c>
      <c r="H16" s="37">
        <v>0.5</v>
      </c>
      <c r="I16" s="75"/>
      <c r="J16" s="78">
        <v>0</v>
      </c>
      <c r="K16" s="79">
        <v>1</v>
      </c>
      <c r="L16" s="80"/>
      <c r="M16" s="76"/>
      <c r="N16" s="78"/>
      <c r="O16" s="76"/>
      <c r="P16" s="39">
        <v>0</v>
      </c>
      <c r="Q16" s="76">
        <v>0</v>
      </c>
      <c r="R16" s="39"/>
      <c r="S16" s="41">
        <v>1</v>
      </c>
      <c r="T16" s="24"/>
      <c r="U16" s="39"/>
      <c r="V16" s="81"/>
      <c r="W16" s="44">
        <f>SUM(C16:K16)</f>
        <v>5</v>
      </c>
      <c r="X16" s="44">
        <f>SUM(C16:V16)</f>
        <v>6</v>
      </c>
      <c r="Y16" s="44">
        <f>COUNT(C16:V16)</f>
        <v>11</v>
      </c>
      <c r="Z16" s="96">
        <f>X16+18-Y16</f>
        <v>13</v>
      </c>
      <c r="AA16" s="97">
        <f t="shared" si="0"/>
        <v>3</v>
      </c>
      <c r="AB16" s="103"/>
      <c r="AC16" s="99">
        <f>X16+AB16</f>
        <v>6</v>
      </c>
      <c r="AD16" s="96">
        <f>AC16+18-Y16</f>
        <v>13</v>
      </c>
      <c r="AE16" s="126">
        <f t="shared" si="1"/>
        <v>3</v>
      </c>
      <c r="AF16" s="50">
        <f>SUMIF(C15:V15,10,C16:V16)+SUMIF(C15:V15,3,C16:V16)+SUMIF(C15:V15,5,C16:V16)</f>
        <v>1.5</v>
      </c>
      <c r="AG16" s="99" t="str">
        <f t="shared" si="2"/>
        <v>-</v>
      </c>
      <c r="AH16" s="97" t="str">
        <f t="shared" si="3"/>
        <v>-</v>
      </c>
      <c r="AI16" s="51"/>
    </row>
    <row r="17" spans="1:35" s="34" customFormat="1" ht="7.5" customHeight="1">
      <c r="A17" s="53"/>
      <c r="B17" s="54"/>
      <c r="C17" s="185">
        <v>9</v>
      </c>
      <c r="D17" s="89">
        <v>8</v>
      </c>
      <c r="E17" s="89">
        <v>2</v>
      </c>
      <c r="F17" s="186">
        <v>3</v>
      </c>
      <c r="G17" s="89">
        <v>1</v>
      </c>
      <c r="H17" s="189">
        <v>5</v>
      </c>
      <c r="I17" s="187">
        <v>4</v>
      </c>
      <c r="J17" s="187">
        <v>6</v>
      </c>
      <c r="K17" s="184">
        <v>10</v>
      </c>
      <c r="L17" s="85">
        <v>5</v>
      </c>
      <c r="M17" s="85">
        <v>9</v>
      </c>
      <c r="N17" s="85">
        <v>1</v>
      </c>
      <c r="O17" s="85">
        <v>3</v>
      </c>
      <c r="P17" s="56">
        <v>2</v>
      </c>
      <c r="Q17" s="85">
        <v>6</v>
      </c>
      <c r="R17" s="58">
        <v>4</v>
      </c>
      <c r="S17" s="65">
        <v>10</v>
      </c>
      <c r="T17" s="175"/>
      <c r="U17" s="85">
        <v>8</v>
      </c>
      <c r="V17" s="117"/>
      <c r="W17" s="67"/>
      <c r="X17" s="67"/>
      <c r="Y17" s="67"/>
      <c r="Z17" s="68"/>
      <c r="AA17" s="69"/>
      <c r="AB17" s="70"/>
      <c r="AC17" s="71"/>
      <c r="AD17" s="68"/>
      <c r="AE17" s="72"/>
      <c r="AF17" s="101"/>
      <c r="AG17" s="71"/>
      <c r="AH17" s="69"/>
      <c r="AI17" s="33"/>
    </row>
    <row r="18" spans="1:35" s="52" customFormat="1" ht="13.5" customHeight="1">
      <c r="A18" s="35">
        <v>7</v>
      </c>
      <c r="B18" s="174" t="s">
        <v>22</v>
      </c>
      <c r="C18" s="107">
        <v>0.5</v>
      </c>
      <c r="D18" s="39"/>
      <c r="E18" s="41">
        <v>0.5</v>
      </c>
      <c r="F18" s="39"/>
      <c r="G18" s="128"/>
      <c r="H18" s="37">
        <v>0</v>
      </c>
      <c r="I18" s="37"/>
      <c r="J18" s="41">
        <v>1</v>
      </c>
      <c r="K18" s="42">
        <v>1</v>
      </c>
      <c r="L18" s="107"/>
      <c r="M18" s="39">
        <v>0</v>
      </c>
      <c r="N18" s="41"/>
      <c r="O18" s="39">
        <v>0</v>
      </c>
      <c r="P18" s="41">
        <v>0.5</v>
      </c>
      <c r="Q18" s="39">
        <v>1</v>
      </c>
      <c r="R18" s="39"/>
      <c r="S18" s="41">
        <v>0</v>
      </c>
      <c r="T18" s="24"/>
      <c r="U18" s="39"/>
      <c r="V18" s="108"/>
      <c r="W18" s="44">
        <f>SUM(C18:K18)</f>
        <v>3</v>
      </c>
      <c r="X18" s="44">
        <f>SUM(C18:V18)</f>
        <v>4.5</v>
      </c>
      <c r="Y18" s="44">
        <f>COUNT(C18:V18)</f>
        <v>10</v>
      </c>
      <c r="Z18" s="45">
        <f>X18+18-Y18</f>
        <v>12.5</v>
      </c>
      <c r="AA18" s="46">
        <f t="shared" si="0"/>
        <v>6</v>
      </c>
      <c r="AB18" s="47"/>
      <c r="AC18" s="48">
        <f>X18+AB18</f>
        <v>4.5</v>
      </c>
      <c r="AD18" s="45">
        <f>AC18+18-Y18</f>
        <v>12.5</v>
      </c>
      <c r="AE18" s="49">
        <f t="shared" si="1"/>
        <v>6</v>
      </c>
      <c r="AF18" s="50">
        <f>SUMIF(C17:V17,10,C18:V18)+SUMIF(C17:V17,3,C18:V18)+SUMIF(C17:V17,5,C18:V18)</f>
        <v>1</v>
      </c>
      <c r="AG18" s="48">
        <f t="shared" si="2"/>
        <v>1</v>
      </c>
      <c r="AH18" s="46">
        <f t="shared" si="3"/>
        <v>1</v>
      </c>
      <c r="AI18" s="51"/>
    </row>
    <row r="19" spans="1:35" s="34" customFormat="1" ht="7.5" customHeight="1">
      <c r="A19" s="53"/>
      <c r="B19" s="54"/>
      <c r="C19" s="186">
        <v>10</v>
      </c>
      <c r="D19" s="89">
        <v>7</v>
      </c>
      <c r="E19" s="186">
        <v>1</v>
      </c>
      <c r="F19" s="85">
        <v>2</v>
      </c>
      <c r="G19" s="187">
        <v>9</v>
      </c>
      <c r="H19" s="187">
        <v>4</v>
      </c>
      <c r="I19" s="56">
        <v>3</v>
      </c>
      <c r="J19" s="56">
        <v>5</v>
      </c>
      <c r="K19" s="188">
        <v>6</v>
      </c>
      <c r="L19" s="55">
        <v>4</v>
      </c>
      <c r="M19" s="55">
        <v>10</v>
      </c>
      <c r="N19" s="56">
        <v>9</v>
      </c>
      <c r="O19" s="56">
        <v>2</v>
      </c>
      <c r="P19" s="56">
        <v>1</v>
      </c>
      <c r="Q19" s="56">
        <v>5</v>
      </c>
      <c r="R19" s="58">
        <v>3</v>
      </c>
      <c r="S19" s="56">
        <v>6</v>
      </c>
      <c r="T19" s="24"/>
      <c r="U19" s="56">
        <v>7</v>
      </c>
      <c r="V19" s="129"/>
      <c r="W19" s="95"/>
      <c r="X19" s="95"/>
      <c r="Y19" s="95"/>
      <c r="Z19" s="96"/>
      <c r="AA19" s="97"/>
      <c r="AB19" s="98"/>
      <c r="AC19" s="99"/>
      <c r="AD19" s="96"/>
      <c r="AE19" s="100"/>
      <c r="AF19" s="73"/>
      <c r="AG19" s="99"/>
      <c r="AH19" s="97"/>
      <c r="AI19" s="33"/>
    </row>
    <row r="20" spans="1:35" s="52" customFormat="1" ht="13.5" customHeight="1">
      <c r="A20" s="35">
        <v>8</v>
      </c>
      <c r="B20" s="174" t="s">
        <v>19</v>
      </c>
      <c r="C20" s="74">
        <v>0</v>
      </c>
      <c r="D20" s="76"/>
      <c r="E20" s="78">
        <v>0.5</v>
      </c>
      <c r="F20" s="76"/>
      <c r="G20" s="78">
        <v>0.5</v>
      </c>
      <c r="H20" s="75"/>
      <c r="I20" s="75"/>
      <c r="J20" s="78">
        <v>1</v>
      </c>
      <c r="K20" s="79">
        <v>0</v>
      </c>
      <c r="L20" s="80"/>
      <c r="M20" s="76">
        <v>0</v>
      </c>
      <c r="N20" s="78">
        <v>0</v>
      </c>
      <c r="O20" s="76"/>
      <c r="P20" s="78">
        <v>0</v>
      </c>
      <c r="Q20" s="76">
        <v>0</v>
      </c>
      <c r="R20" s="76"/>
      <c r="S20" s="78">
        <v>0</v>
      </c>
      <c r="T20" s="24"/>
      <c r="U20" s="76"/>
      <c r="V20" s="81"/>
      <c r="W20" s="44">
        <f>SUM(C20:K20)</f>
        <v>2</v>
      </c>
      <c r="X20" s="44">
        <f>SUM(C20:V20)</f>
        <v>2</v>
      </c>
      <c r="Y20" s="44">
        <f>COUNT(C20:V20)</f>
        <v>10</v>
      </c>
      <c r="Z20" s="96">
        <f>X20+18-Y20</f>
        <v>10</v>
      </c>
      <c r="AA20" s="97">
        <f>RANK(X20,X$6:X$24,0)</f>
        <v>8</v>
      </c>
      <c r="AB20" s="103"/>
      <c r="AC20" s="99">
        <f>X20+AB20</f>
        <v>2</v>
      </c>
      <c r="AD20" s="96">
        <f>AC20+18-Y20</f>
        <v>10</v>
      </c>
      <c r="AE20" s="100">
        <f>RANK(AC20,AC$6:AC$24,0)</f>
        <v>8</v>
      </c>
      <c r="AF20" s="50">
        <f>SUMIF(C19:V19,10,C20:V20)+SUMIF(C19:V19,3,C20:V20)+SUMIF(C19:V19,5,C20:V20)</f>
        <v>1</v>
      </c>
      <c r="AG20" s="99">
        <f t="shared" si="2"/>
        <v>1</v>
      </c>
      <c r="AH20" s="97">
        <f t="shared" si="3"/>
        <v>1</v>
      </c>
      <c r="AI20" s="51"/>
    </row>
    <row r="21" spans="1:35" s="34" customFormat="1" ht="7.5" customHeight="1">
      <c r="A21" s="82"/>
      <c r="B21" s="83"/>
      <c r="C21" s="181">
        <v>7</v>
      </c>
      <c r="D21" s="87">
        <v>6</v>
      </c>
      <c r="E21" s="88">
        <v>10</v>
      </c>
      <c r="F21" s="89">
        <v>1</v>
      </c>
      <c r="G21" s="88">
        <v>8</v>
      </c>
      <c r="H21" s="92">
        <v>3</v>
      </c>
      <c r="I21" s="92">
        <v>2</v>
      </c>
      <c r="J21" s="93">
        <v>4</v>
      </c>
      <c r="K21" s="104">
        <v>5</v>
      </c>
      <c r="L21" s="105">
        <v>3</v>
      </c>
      <c r="M21" s="85">
        <v>7</v>
      </c>
      <c r="N21" s="93">
        <v>8</v>
      </c>
      <c r="O21" s="85">
        <v>1</v>
      </c>
      <c r="P21" s="93">
        <v>10</v>
      </c>
      <c r="Q21" s="92">
        <v>4</v>
      </c>
      <c r="R21" s="87">
        <v>2</v>
      </c>
      <c r="S21" s="86">
        <v>5</v>
      </c>
      <c r="T21" s="24"/>
      <c r="U21" s="92">
        <v>6</v>
      </c>
      <c r="V21" s="117"/>
      <c r="W21" s="67"/>
      <c r="X21" s="67"/>
      <c r="Y21" s="67"/>
      <c r="Z21" s="68"/>
      <c r="AA21" s="69"/>
      <c r="AB21" s="70"/>
      <c r="AC21" s="71"/>
      <c r="AD21" s="68"/>
      <c r="AE21" s="72"/>
      <c r="AF21" s="73"/>
      <c r="AG21" s="71"/>
      <c r="AH21" s="69"/>
      <c r="AI21" s="33"/>
    </row>
    <row r="22" spans="1:35" s="52" customFormat="1" ht="13.5" customHeight="1">
      <c r="A22" s="35">
        <v>9</v>
      </c>
      <c r="B22" s="168" t="s">
        <v>18</v>
      </c>
      <c r="C22" s="107">
        <v>0.5</v>
      </c>
      <c r="D22" s="39">
        <v>0.5</v>
      </c>
      <c r="E22" s="41">
        <v>0</v>
      </c>
      <c r="F22" s="39">
        <v>1</v>
      </c>
      <c r="G22" s="41">
        <v>0.5</v>
      </c>
      <c r="H22" s="37">
        <v>0</v>
      </c>
      <c r="I22" s="37">
        <v>0</v>
      </c>
      <c r="J22" s="41"/>
      <c r="K22" s="42"/>
      <c r="L22" s="36"/>
      <c r="M22" s="39">
        <v>1</v>
      </c>
      <c r="N22" s="41">
        <v>1</v>
      </c>
      <c r="O22" s="39">
        <v>1</v>
      </c>
      <c r="P22" s="41">
        <v>0</v>
      </c>
      <c r="Q22" s="39"/>
      <c r="R22" s="39"/>
      <c r="S22" s="41"/>
      <c r="T22" s="24"/>
      <c r="U22" s="39"/>
      <c r="V22" s="108"/>
      <c r="W22" s="44">
        <f>SUM(C22:K22)</f>
        <v>2.5</v>
      </c>
      <c r="X22" s="44">
        <f>SUM(C22:V22)</f>
        <v>5.5</v>
      </c>
      <c r="Y22" s="44">
        <f>COUNT(C22:V22)</f>
        <v>11</v>
      </c>
      <c r="Z22" s="45">
        <f>X22+18-Y22</f>
        <v>12.5</v>
      </c>
      <c r="AA22" s="46">
        <f t="shared" si="0"/>
        <v>4</v>
      </c>
      <c r="AB22" s="47"/>
      <c r="AC22" s="48">
        <f>X22+AB22</f>
        <v>5.5</v>
      </c>
      <c r="AD22" s="45">
        <f>AC22+18-Y22</f>
        <v>12.5</v>
      </c>
      <c r="AE22" s="49">
        <f t="shared" si="1"/>
        <v>4</v>
      </c>
      <c r="AF22" s="50">
        <f>SUMIF(C21:V21,10,C22:V22)+SUMIF(C21:V21,3,C22:V22)+SUMIF(C21:V21,5,C22:V22)</f>
        <v>0</v>
      </c>
      <c r="AG22" s="48" t="str">
        <f t="shared" si="2"/>
        <v>-</v>
      </c>
      <c r="AH22" s="46" t="str">
        <f t="shared" si="3"/>
        <v>-</v>
      </c>
      <c r="AI22" s="51"/>
    </row>
    <row r="23" spans="1:35" s="34" customFormat="1" ht="7.5" customHeight="1">
      <c r="A23" s="53"/>
      <c r="B23" s="54"/>
      <c r="C23" s="179">
        <v>8</v>
      </c>
      <c r="D23" s="60">
        <v>3</v>
      </c>
      <c r="E23" s="61">
        <v>9</v>
      </c>
      <c r="F23" s="60">
        <v>5</v>
      </c>
      <c r="G23" s="59">
        <v>4</v>
      </c>
      <c r="H23" s="56">
        <v>6</v>
      </c>
      <c r="I23" s="64">
        <v>1</v>
      </c>
      <c r="J23" s="64">
        <v>2</v>
      </c>
      <c r="K23" s="62">
        <v>7</v>
      </c>
      <c r="L23" s="55">
        <v>6</v>
      </c>
      <c r="M23" s="56">
        <v>8</v>
      </c>
      <c r="N23" s="57">
        <v>4</v>
      </c>
      <c r="O23" s="64">
        <v>5</v>
      </c>
      <c r="P23" s="65">
        <v>9</v>
      </c>
      <c r="Q23" s="64">
        <v>2</v>
      </c>
      <c r="R23" s="60">
        <v>1</v>
      </c>
      <c r="S23" s="56">
        <v>7</v>
      </c>
      <c r="T23" s="24"/>
      <c r="U23" s="64">
        <v>3</v>
      </c>
      <c r="V23" s="66"/>
      <c r="W23" s="95"/>
      <c r="X23" s="95"/>
      <c r="Y23" s="95"/>
      <c r="Z23" s="96"/>
      <c r="AA23" s="97"/>
      <c r="AB23" s="98"/>
      <c r="AC23" s="99"/>
      <c r="AD23" s="96"/>
      <c r="AE23" s="100"/>
      <c r="AF23" s="101"/>
      <c r="AG23" s="99"/>
      <c r="AH23" s="97"/>
      <c r="AI23" s="33"/>
    </row>
    <row r="24" spans="1:35" s="147" customFormat="1" ht="13.5" customHeight="1" thickBot="1">
      <c r="A24" s="130">
        <v>10</v>
      </c>
      <c r="B24" s="174" t="s">
        <v>15</v>
      </c>
      <c r="C24" s="131">
        <v>1</v>
      </c>
      <c r="D24" s="133">
        <v>0</v>
      </c>
      <c r="E24" s="134">
        <v>1</v>
      </c>
      <c r="F24" s="133"/>
      <c r="G24" s="134">
        <v>0.5</v>
      </c>
      <c r="H24" s="132">
        <v>0.5</v>
      </c>
      <c r="I24" s="132">
        <v>1</v>
      </c>
      <c r="J24" s="134">
        <v>1</v>
      </c>
      <c r="K24" s="135">
        <v>0</v>
      </c>
      <c r="L24" s="136"/>
      <c r="M24" s="133">
        <v>1</v>
      </c>
      <c r="N24" s="134"/>
      <c r="O24" s="133"/>
      <c r="P24" s="134">
        <v>1</v>
      </c>
      <c r="Q24" s="133"/>
      <c r="R24" s="133"/>
      <c r="S24" s="134">
        <v>1</v>
      </c>
      <c r="T24" s="137"/>
      <c r="U24" s="133"/>
      <c r="V24" s="138"/>
      <c r="W24" s="139">
        <f>SUM(C24:K24)</f>
        <v>5</v>
      </c>
      <c r="X24" s="139">
        <f>SUM(C24:V24)</f>
        <v>8</v>
      </c>
      <c r="Y24" s="139">
        <f>COUNT(C24:V24)</f>
        <v>11</v>
      </c>
      <c r="Z24" s="140">
        <f>X24+18-Y24</f>
        <v>15</v>
      </c>
      <c r="AA24" s="141">
        <f t="shared" si="0"/>
        <v>2</v>
      </c>
      <c r="AB24" s="142"/>
      <c r="AC24" s="143">
        <f>X24+AB24</f>
        <v>8</v>
      </c>
      <c r="AD24" s="140">
        <f>AC24+18-Y24</f>
        <v>15</v>
      </c>
      <c r="AE24" s="144">
        <f t="shared" si="1"/>
        <v>2</v>
      </c>
      <c r="AF24" s="145">
        <f>SUMIF(C23:V23,10,C24:V24)+SUMIF(C23:V23,3,C24:V24)+SUMIF(C23:V23,5,C24:V24)</f>
        <v>0</v>
      </c>
      <c r="AG24" s="143" t="str">
        <f t="shared" si="2"/>
        <v>-</v>
      </c>
      <c r="AH24" s="141" t="str">
        <f t="shared" si="3"/>
        <v>-</v>
      </c>
      <c r="AI24" s="146"/>
    </row>
    <row r="25" spans="1:35" s="156" customFormat="1" ht="17.25" customHeight="1">
      <c r="A25" s="148"/>
      <c r="B25" s="149"/>
      <c r="C25" s="150" t="s">
        <v>29</v>
      </c>
      <c r="D25" s="151"/>
      <c r="E25" s="151"/>
      <c r="F25" s="152"/>
      <c r="G25" s="152"/>
      <c r="H25" s="152"/>
      <c r="I25" s="152"/>
      <c r="J25" s="152"/>
      <c r="K25" s="152"/>
      <c r="L25" s="127"/>
      <c r="M25" s="151" t="s">
        <v>30</v>
      </c>
      <c r="N25" s="151"/>
      <c r="O25" s="151" t="s">
        <v>31</v>
      </c>
      <c r="P25" s="151"/>
      <c r="Q25" s="151"/>
      <c r="R25" s="151"/>
      <c r="S25" s="151"/>
      <c r="T25" s="151"/>
      <c r="U25" s="151"/>
      <c r="V25" s="151"/>
      <c r="W25" s="153"/>
      <c r="X25" s="154"/>
      <c r="Y25" s="154"/>
      <c r="Z25" s="153"/>
      <c r="AA25" s="153"/>
      <c r="AB25" s="153"/>
      <c r="AC25" s="153"/>
      <c r="AD25" s="153"/>
      <c r="AE25" s="153"/>
      <c r="AF25" s="153"/>
      <c r="AG25" s="153"/>
      <c r="AH25" s="153"/>
      <c r="AI25" s="155"/>
    </row>
    <row r="26" spans="3:34" ht="13.5" customHeight="1">
      <c r="C26" s="150" t="s">
        <v>32</v>
      </c>
      <c r="D26" s="159"/>
      <c r="E26" s="159"/>
      <c r="F26" s="157"/>
      <c r="G26" s="157"/>
      <c r="H26" s="157"/>
      <c r="I26" s="157"/>
      <c r="J26" s="157"/>
      <c r="K26" s="157"/>
      <c r="L26" s="157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4"/>
      <c r="X26" s="154"/>
      <c r="AA26" s="154"/>
      <c r="AC26" s="154"/>
      <c r="AD26" s="154"/>
      <c r="AE26" s="154"/>
      <c r="AF26" s="154"/>
      <c r="AG26" s="154"/>
      <c r="AH26" s="154"/>
    </row>
    <row r="27" spans="3:34" ht="13.5" customHeight="1">
      <c r="C27" s="159"/>
      <c r="D27" s="159"/>
      <c r="E27" s="159"/>
      <c r="F27" s="157"/>
      <c r="G27" s="157"/>
      <c r="I27" s="157"/>
      <c r="J27" s="157"/>
      <c r="K27" s="157"/>
      <c r="L27" s="157"/>
      <c r="M27" s="163"/>
      <c r="N27" s="159" t="s">
        <v>33</v>
      </c>
      <c r="O27" s="159"/>
      <c r="P27" s="159" t="s">
        <v>34</v>
      </c>
      <c r="R27" s="159"/>
      <c r="S27" s="164"/>
      <c r="T27" s="164"/>
      <c r="U27" s="159"/>
      <c r="V27" s="159"/>
      <c r="W27" s="154"/>
      <c r="X27" s="154"/>
      <c r="Y27" s="154"/>
      <c r="Z27" s="154"/>
      <c r="AA27" s="154"/>
      <c r="AC27" s="154"/>
      <c r="AD27" s="154"/>
      <c r="AE27" s="154"/>
      <c r="AF27" s="154"/>
      <c r="AG27" s="154"/>
      <c r="AH27" s="154"/>
    </row>
    <row r="28" spans="3:34" ht="13.5" customHeight="1">
      <c r="C28" s="159"/>
      <c r="D28" s="3"/>
      <c r="E28" s="159"/>
      <c r="F28" s="157" t="s">
        <v>35</v>
      </c>
      <c r="G28" s="157"/>
      <c r="H28" s="157"/>
      <c r="I28" s="157"/>
      <c r="J28" s="157"/>
      <c r="K28" s="157"/>
      <c r="L28" s="157"/>
      <c r="M28" s="159" t="s">
        <v>36</v>
      </c>
      <c r="N28" s="159"/>
      <c r="O28" s="159"/>
      <c r="P28" s="159"/>
      <c r="R28" s="159"/>
      <c r="S28" s="159"/>
      <c r="T28" s="159"/>
      <c r="U28" s="159"/>
      <c r="V28" s="159"/>
      <c r="W28" s="154"/>
      <c r="X28" s="154"/>
      <c r="Y28" s="154"/>
      <c r="Z28" s="154"/>
      <c r="AA28" s="154"/>
      <c r="AG28" s="154"/>
      <c r="AH28" s="154"/>
    </row>
    <row r="29" spans="3:34" ht="13.5" customHeight="1">
      <c r="C29" s="159"/>
      <c r="D29" s="173"/>
      <c r="E29" s="159"/>
      <c r="F29" s="170"/>
      <c r="G29" s="157"/>
      <c r="H29" s="157"/>
      <c r="I29" s="157"/>
      <c r="J29" s="157"/>
      <c r="K29" s="157"/>
      <c r="L29" s="157"/>
      <c r="M29" s="159" t="s">
        <v>39</v>
      </c>
      <c r="N29" s="159"/>
      <c r="O29" s="159"/>
      <c r="P29" s="159"/>
      <c r="R29" s="159"/>
      <c r="S29" s="159"/>
      <c r="T29" s="159"/>
      <c r="U29" s="159"/>
      <c r="V29" s="159"/>
      <c r="W29" s="154"/>
      <c r="X29" s="154"/>
      <c r="Y29" s="154"/>
      <c r="Z29" s="154"/>
      <c r="AA29" s="154"/>
      <c r="AG29" s="154"/>
      <c r="AH29" s="154"/>
    </row>
    <row r="30" spans="3:34" ht="13.5" customHeight="1">
      <c r="C30" s="159"/>
      <c r="D30" s="168"/>
      <c r="E30" s="159"/>
      <c r="F30" s="171" t="s">
        <v>37</v>
      </c>
      <c r="G30" s="157"/>
      <c r="H30" s="157"/>
      <c r="I30" s="157"/>
      <c r="J30" s="157"/>
      <c r="K30" s="157"/>
      <c r="L30" s="157"/>
      <c r="M30" s="159" t="s">
        <v>38</v>
      </c>
      <c r="N30" s="159"/>
      <c r="O30" s="159"/>
      <c r="P30" s="159"/>
      <c r="R30" s="159"/>
      <c r="S30" s="159"/>
      <c r="T30" s="159"/>
      <c r="U30" s="159"/>
      <c r="V30" s="159"/>
      <c r="W30" s="154"/>
      <c r="X30" s="154"/>
      <c r="Y30" s="154"/>
      <c r="Z30" s="154"/>
      <c r="AA30" s="154"/>
      <c r="AG30" s="154"/>
      <c r="AH30" s="154"/>
    </row>
    <row r="31" spans="3:26" ht="13.5" customHeight="1">
      <c r="C31" s="159"/>
      <c r="D31" s="159"/>
      <c r="E31" s="159"/>
      <c r="F31" s="172"/>
      <c r="G31" s="157"/>
      <c r="H31" s="157"/>
      <c r="I31" s="159"/>
      <c r="J31" s="159"/>
      <c r="K31" s="159"/>
      <c r="L31" s="159"/>
      <c r="M31" s="159" t="s">
        <v>40</v>
      </c>
      <c r="N31" s="159"/>
      <c r="O31" s="159"/>
      <c r="P31" s="159"/>
      <c r="Q31" s="159"/>
      <c r="S31" s="159"/>
      <c r="W31" s="161"/>
      <c r="X31" s="161"/>
      <c r="Y31" s="161"/>
      <c r="Z31" s="160"/>
    </row>
    <row r="32" spans="4:8" ht="23.25">
      <c r="D32" s="159"/>
      <c r="E32" s="159"/>
      <c r="F32" s="169"/>
      <c r="G32" s="157"/>
      <c r="H32" s="157"/>
    </row>
    <row r="33" ht="13.5">
      <c r="E33" s="165"/>
    </row>
    <row r="34" spans="5:8" ht="13.5">
      <c r="E34" s="165"/>
      <c r="F34" s="165"/>
      <c r="G34" s="165"/>
      <c r="H34" s="165"/>
    </row>
  </sheetData>
  <sheetProtection/>
  <mergeCells count="18">
    <mergeCell ref="AH1:AH4"/>
    <mergeCell ref="A2:B2"/>
    <mergeCell ref="A3:B3"/>
    <mergeCell ref="A4:B4"/>
    <mergeCell ref="AB1:AB4"/>
    <mergeCell ref="AC1:AC4"/>
    <mergeCell ref="A1:B1"/>
    <mergeCell ref="C1:K1"/>
    <mergeCell ref="AF1:AF4"/>
    <mergeCell ref="AG1:AG4"/>
    <mergeCell ref="L1:V1"/>
    <mergeCell ref="W1:W4"/>
    <mergeCell ref="AD1:AD4"/>
    <mergeCell ref="AE1:AE4"/>
    <mergeCell ref="Z1:Z4"/>
    <mergeCell ref="AA1:AA4"/>
    <mergeCell ref="X1:X4"/>
    <mergeCell ref="Y1:Y4"/>
  </mergeCells>
  <dataValidations count="1">
    <dataValidation type="decimal" allowBlank="1" showInputMessage="1" showErrorMessage="1" sqref="C5:V24">
      <formula1>-1</formula1>
      <formula2>20</formula2>
    </dataValidation>
  </dataValidations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Clausen, Jesper</dc:creator>
  <cp:keywords/>
  <dc:description/>
  <cp:lastModifiedBy>Henrik</cp:lastModifiedBy>
  <cp:lastPrinted>2012-06-11T18:37:46Z</cp:lastPrinted>
  <dcterms:created xsi:type="dcterms:W3CDTF">2006-08-23T06:33:46Z</dcterms:created>
  <dcterms:modified xsi:type="dcterms:W3CDTF">2012-12-15T11:21:44Z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389987896</vt:i4>
  </property>
  <property fmtid="{D5CDD505-2E9C-101B-9397-08002B2CF9AE}" pid="4" name="_EmailSubject">
    <vt:lpwstr>DWSU turneringsskema 2012 + Handicaps</vt:lpwstr>
  </property>
  <property fmtid="{D5CDD505-2E9C-101B-9397-08002B2CF9AE}" pid="5" name="_AuthorEmail">
    <vt:lpwstr>CLJ@nst.dk</vt:lpwstr>
  </property>
  <property fmtid="{D5CDD505-2E9C-101B-9397-08002B2CF9AE}" pid="6" name="_AuthorEmailDisplayName">
    <vt:lpwstr>Jensen, Christian Lundmark</vt:lpwstr>
  </property>
</Properties>
</file>